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Ausgabe 2025/"/>
    </mc:Choice>
  </mc:AlternateContent>
  <xr:revisionPtr revIDLastSave="270" documentId="8_{0FC30380-075F-49D3-AA7A-D7E87C722EEA}" xr6:coauthVersionLast="47" xr6:coauthVersionMax="47" xr10:uidLastSave="{81A75741-E166-4B5E-B45E-8C8498E36B36}"/>
  <bookViews>
    <workbookView xWindow="-120" yWindow="-120" windowWidth="29040" windowHeight="15720" xr2:uid="{00000000-000D-0000-FFFF-FFFF00000000}"/>
  </bookViews>
  <sheets>
    <sheet name="Tabelle1" sheetId="1" r:id="rId1"/>
    <sheet name="Gruppierung" sheetId="15" r:id="rId2"/>
    <sheet name="BSG-Kürzel" sheetId="5" r:id="rId3"/>
    <sheet name="Alter" sheetId="3" r:id="rId4"/>
    <sheet name="Schnittliste Herren" sheetId="137" r:id="rId5"/>
    <sheet name="Schnittliste Damen" sheetId="138" r:id="rId6"/>
  </sheets>
  <externalReferences>
    <externalReference r:id="rId7"/>
  </externalReferences>
  <definedNames>
    <definedName name="_xlnm._FilterDatabase" localSheetId="5" hidden="1">'Schnittliste Damen'!$A$3:$P$3</definedName>
    <definedName name="_xlnm._FilterDatabase" localSheetId="4" hidden="1">'Schnittliste Herren'!$A$2:$P$4</definedName>
    <definedName name="_xlnm._FilterDatabase" localSheetId="0" hidden="1">Tabelle1!$A$5:$P$1370</definedName>
    <definedName name="_xlnm.Print_Area" localSheetId="3">Alter!$F$1:$O$12</definedName>
    <definedName name="_xlnm.Print_Area" localSheetId="5">'Schnittliste Damen'!$D:$M</definedName>
    <definedName name="_xlnm.Print_Area" localSheetId="4">'Schnittliste Herren'!$D:$M</definedName>
    <definedName name="_xlnm.Print_Area" localSheetId="0">Tabelle1!$A$2:$F$1370</definedName>
    <definedName name="_xlnm.Print_Titles" localSheetId="0">Tabelle1!$2:$4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27" i="1" l="1"/>
  <c r="F1027" i="1" s="1"/>
  <c r="D1027" i="1"/>
  <c r="A1" i="138"/>
  <c r="A1" i="137" l="1"/>
  <c r="C3" i="5" l="1"/>
  <c r="B47" i="138" l="1"/>
  <c r="L93" i="138" l="1"/>
  <c r="L152" i="138"/>
  <c r="L167" i="138"/>
  <c r="L451" i="137"/>
  <c r="L52" i="138"/>
  <c r="L130" i="138"/>
  <c r="L57" i="138"/>
  <c r="L137" i="138"/>
  <c r="L100" i="138"/>
  <c r="L16" i="138"/>
  <c r="L140" i="138"/>
  <c r="L75" i="138"/>
  <c r="L31" i="138"/>
  <c r="L141" i="138"/>
  <c r="L121" i="138"/>
  <c r="L155" i="138"/>
  <c r="L163" i="138"/>
  <c r="L142" i="138"/>
  <c r="L114" i="137"/>
  <c r="L416" i="137"/>
  <c r="L392" i="137"/>
  <c r="L209" i="137"/>
  <c r="L61" i="137"/>
  <c r="L197" i="137"/>
  <c r="L156" i="137"/>
  <c r="L315" i="137"/>
  <c r="L325" i="137"/>
  <c r="L421" i="137"/>
  <c r="L431" i="137"/>
  <c r="L437" i="137"/>
  <c r="L65" i="137"/>
  <c r="L88" i="137"/>
  <c r="L121" i="137"/>
  <c r="L5" i="137"/>
  <c r="L299" i="137"/>
  <c r="L47" i="137"/>
  <c r="L236" i="137"/>
  <c r="L341" i="137"/>
  <c r="L78" i="137"/>
  <c r="L76" i="137"/>
  <c r="L377" i="137"/>
  <c r="L270" i="137"/>
  <c r="L178" i="137"/>
  <c r="L128" i="137"/>
  <c r="L306" i="137"/>
  <c r="L223" i="137"/>
  <c r="L352" i="137"/>
  <c r="L153" i="137"/>
  <c r="L440" i="137"/>
  <c r="L29" i="137"/>
  <c r="L361" i="137"/>
  <c r="L309" i="137"/>
  <c r="L237" i="137"/>
  <c r="L399" i="137"/>
  <c r="L163" i="137"/>
  <c r="L202" i="137"/>
  <c r="L301" i="137"/>
  <c r="L273" i="137"/>
  <c r="L282" i="137"/>
  <c r="L3" i="137"/>
  <c r="L25" i="137"/>
  <c r="L272" i="137"/>
  <c r="L267" i="137"/>
  <c r="L222" i="137"/>
  <c r="L305" i="137"/>
  <c r="L171" i="137"/>
  <c r="L221" i="137"/>
  <c r="L427" i="137"/>
  <c r="L307" i="137"/>
  <c r="L234" i="137"/>
  <c r="L374" i="137"/>
  <c r="L262" i="137"/>
  <c r="L241" i="137"/>
  <c r="L404" i="137"/>
  <c r="L37" i="137"/>
  <c r="L118" i="137"/>
  <c r="L378" i="137"/>
  <c r="L343" i="137"/>
  <c r="L162" i="137"/>
  <c r="L435" i="137"/>
  <c r="L357" i="137"/>
  <c r="L426" i="137"/>
  <c r="L433" i="137"/>
  <c r="L8" i="137"/>
  <c r="L263" i="137"/>
  <c r="L95" i="137"/>
  <c r="L46" i="137"/>
  <c r="L181" i="137"/>
  <c r="L251" i="137"/>
  <c r="L227" i="137"/>
  <c r="L73" i="137"/>
  <c r="L369" i="137"/>
  <c r="L67" i="137"/>
  <c r="L224" i="137"/>
  <c r="L259" i="137"/>
  <c r="L355" i="137"/>
  <c r="L187" i="137"/>
  <c r="L92" i="137"/>
  <c r="L423" i="137"/>
  <c r="L390" i="137"/>
  <c r="L50" i="137"/>
  <c r="L353" i="137"/>
  <c r="L142" i="137"/>
  <c r="L249" i="137"/>
  <c r="L295" i="137"/>
  <c r="L428" i="137"/>
  <c r="L329" i="137"/>
  <c r="L180" i="137"/>
  <c r="L363" i="137"/>
  <c r="L375" i="137"/>
  <c r="L240" i="137"/>
  <c r="L139" i="137"/>
  <c r="L140" i="137"/>
  <c r="L63" i="137"/>
  <c r="L89" i="137"/>
  <c r="L170" i="137"/>
  <c r="L261" i="137"/>
  <c r="L395" i="137"/>
  <c r="L298" i="137"/>
  <c r="L445" i="137"/>
  <c r="L159" i="137"/>
  <c r="L55" i="137"/>
  <c r="L66" i="137"/>
  <c r="L276" i="137"/>
  <c r="L146" i="137"/>
  <c r="L349" i="137"/>
  <c r="L207" i="137"/>
  <c r="L340" i="137"/>
  <c r="L229" i="137"/>
  <c r="L190" i="137"/>
  <c r="L185" i="137"/>
  <c r="L195" i="137"/>
  <c r="L256" i="137"/>
  <c r="L183" i="137"/>
  <c r="L188" i="137"/>
  <c r="L179" i="137"/>
  <c r="L386" i="137"/>
  <c r="L382" i="137"/>
  <c r="L300" i="137"/>
  <c r="L176" i="137"/>
  <c r="L436" i="137"/>
  <c r="L277" i="137"/>
  <c r="L68" i="137"/>
  <c r="L318" i="137"/>
  <c r="L418" i="137"/>
  <c r="L148" i="137"/>
  <c r="L87" i="137"/>
  <c r="L164" i="137"/>
  <c r="L161" i="137"/>
  <c r="L243" i="137"/>
  <c r="L424" i="137"/>
  <c r="L56" i="137"/>
  <c r="L289" i="137"/>
  <c r="L80" i="137"/>
  <c r="L405" i="137"/>
  <c r="L403" i="137"/>
  <c r="L96" i="137"/>
  <c r="L347" i="137"/>
  <c r="L110" i="137"/>
  <c r="L126" i="137"/>
  <c r="L122" i="137"/>
  <c r="L15" i="137"/>
  <c r="L293" i="137"/>
  <c r="L336" i="137"/>
  <c r="L379" i="137"/>
  <c r="L155" i="137"/>
  <c r="L323" i="137"/>
  <c r="L415" i="137"/>
  <c r="L409" i="137"/>
  <c r="L279" i="137"/>
  <c r="L381" i="137"/>
  <c r="L200" i="137"/>
  <c r="L210" i="137"/>
  <c r="L42" i="137"/>
  <c r="L125" i="137"/>
  <c r="L255" i="137"/>
  <c r="L246" i="137"/>
  <c r="L269" i="137"/>
  <c r="L225" i="137"/>
  <c r="L331" i="137"/>
  <c r="L417" i="137"/>
  <c r="L274" i="137"/>
  <c r="L211" i="137"/>
  <c r="L214" i="137"/>
  <c r="L43" i="137"/>
  <c r="L52" i="137"/>
  <c r="L232" i="137"/>
  <c r="L199" i="137"/>
  <c r="L402" i="137"/>
  <c r="L401" i="137"/>
  <c r="L107" i="137"/>
  <c r="L345" i="137"/>
  <c r="L205" i="137"/>
  <c r="L112" i="137"/>
  <c r="L102" i="137"/>
  <c r="L213" i="137"/>
  <c r="L32" i="137"/>
  <c r="L291" i="137"/>
  <c r="L370" i="137"/>
  <c r="L174" i="137"/>
  <c r="L444" i="137"/>
  <c r="L196" i="137"/>
  <c r="L60" i="137"/>
  <c r="L69" i="137"/>
  <c r="L108" i="137"/>
  <c r="L242" i="137"/>
  <c r="L254" i="137"/>
  <c r="L53" i="137"/>
  <c r="L19" i="137"/>
  <c r="L350" i="137"/>
  <c r="L322" i="137"/>
  <c r="L97" i="137"/>
  <c r="L10" i="137"/>
  <c r="L406" i="137"/>
  <c r="L348" i="137"/>
  <c r="L264" i="137"/>
  <c r="L75" i="137"/>
  <c r="L31" i="137"/>
  <c r="L414" i="137"/>
  <c r="L11" i="137"/>
  <c r="L175" i="137"/>
  <c r="L319" i="137"/>
  <c r="L186" i="137"/>
  <c r="L419" i="137"/>
  <c r="L287" i="137"/>
  <c r="L26" i="137"/>
  <c r="L100" i="137"/>
  <c r="L216" i="137"/>
  <c r="L228" i="137"/>
  <c r="L292" i="137"/>
  <c r="L204" i="137"/>
  <c r="L253" i="137"/>
  <c r="L40" i="137"/>
  <c r="L356" i="137"/>
  <c r="L58" i="137"/>
  <c r="L384" i="137"/>
  <c r="L13" i="137"/>
  <c r="L398" i="137"/>
  <c r="L312" i="137"/>
  <c r="L358" i="137"/>
  <c r="L218" i="137"/>
  <c r="L79" i="137"/>
  <c r="L368" i="137"/>
  <c r="L135" i="137"/>
  <c r="L429" i="137"/>
  <c r="L328" i="137"/>
  <c r="L383" i="137"/>
  <c r="L248" i="137"/>
  <c r="L165" i="137"/>
  <c r="L191" i="137"/>
  <c r="L324" i="137"/>
  <c r="L327" i="137"/>
  <c r="L132" i="137"/>
  <c r="L354" i="137"/>
  <c r="L152" i="137"/>
  <c r="L57" i="137"/>
  <c r="L258" i="137"/>
  <c r="L45" i="137"/>
  <c r="L35" i="137"/>
  <c r="L308" i="137"/>
  <c r="L359" i="137"/>
  <c r="L338" i="137"/>
  <c r="L17" i="137"/>
  <c r="L77" i="137"/>
  <c r="L422" i="137"/>
  <c r="L184" i="137"/>
  <c r="L266" i="137"/>
  <c r="L238" i="137"/>
  <c r="L72" i="137"/>
  <c r="L342" i="137"/>
  <c r="L158" i="137"/>
  <c r="L385" i="137"/>
  <c r="L136" i="137"/>
  <c r="L131" i="137"/>
  <c r="L219" i="137"/>
  <c r="L412" i="137"/>
  <c r="L397" i="137"/>
  <c r="L28" i="137"/>
  <c r="L105" i="137"/>
  <c r="L34" i="137"/>
  <c r="L101" i="137"/>
  <c r="L93" i="137"/>
  <c r="L316" i="137"/>
  <c r="L59" i="137"/>
  <c r="L27" i="137"/>
  <c r="L83" i="137"/>
  <c r="L33" i="137"/>
  <c r="L62" i="137"/>
  <c r="L230" i="137"/>
  <c r="L278" i="137"/>
  <c r="L438" i="137"/>
  <c r="L271" i="137"/>
  <c r="L330" i="137"/>
  <c r="L20" i="137"/>
  <c r="L169" i="137"/>
  <c r="L372" i="137"/>
  <c r="L91" i="137"/>
  <c r="L16" i="137"/>
  <c r="L233" i="137"/>
  <c r="L296" i="137"/>
  <c r="L302" i="137"/>
  <c r="L280" i="137"/>
  <c r="L257" i="137"/>
  <c r="L154" i="137"/>
  <c r="L48" i="137"/>
  <c r="L360" i="137"/>
  <c r="L288" i="137"/>
  <c r="L44" i="137"/>
  <c r="L333" i="137"/>
  <c r="L99" i="137"/>
  <c r="L281" i="137"/>
  <c r="L407" i="137"/>
  <c r="L430" i="137"/>
  <c r="L388" i="137"/>
  <c r="L364" i="137"/>
  <c r="L160" i="137"/>
  <c r="L86" i="137"/>
  <c r="L172" i="137"/>
  <c r="L434" i="137"/>
  <c r="L177" i="137"/>
  <c r="L82" i="137"/>
  <c r="L9" i="137"/>
  <c r="L411" i="137"/>
  <c r="L226" i="137"/>
  <c r="L362" i="137"/>
  <c r="L326" i="137"/>
  <c r="L70" i="137"/>
  <c r="L337" i="137"/>
  <c r="L446" i="137"/>
  <c r="L129" i="137"/>
  <c r="L30" i="137"/>
  <c r="L408" i="137"/>
  <c r="L310" i="137"/>
  <c r="L320" i="137"/>
  <c r="L18" i="137"/>
  <c r="L22" i="137"/>
  <c r="L441" i="137"/>
  <c r="L104" i="137"/>
  <c r="L98" i="137"/>
  <c r="L150" i="137"/>
  <c r="L260" i="137"/>
  <c r="L193" i="137"/>
  <c r="L250" i="137"/>
  <c r="L111" i="137"/>
  <c r="L94" i="137"/>
  <c r="L215" i="137"/>
  <c r="L137" i="137"/>
  <c r="L290" i="137"/>
  <c r="L106" i="137"/>
  <c r="L297" i="137"/>
  <c r="L268" i="137"/>
  <c r="L81" i="137"/>
  <c r="L252" i="137"/>
  <c r="L303" i="137"/>
  <c r="L396" i="137"/>
  <c r="L157" i="137"/>
  <c r="L51" i="137"/>
  <c r="L313" i="137"/>
  <c r="L182" i="137"/>
  <c r="L314" i="137"/>
  <c r="L400" i="137"/>
  <c r="L393" i="137"/>
  <c r="L90" i="137"/>
  <c r="L317" i="137"/>
  <c r="L109" i="137"/>
  <c r="L117" i="137"/>
  <c r="L420" i="137"/>
  <c r="L120" i="137"/>
  <c r="L425" i="137"/>
  <c r="L373" i="137"/>
  <c r="L133" i="137"/>
  <c r="L283" i="137"/>
  <c r="L64" i="137"/>
  <c r="L203" i="137"/>
  <c r="L217" i="137"/>
  <c r="L149" i="137"/>
  <c r="L21" i="137"/>
  <c r="L130" i="137"/>
  <c r="L198" i="137"/>
  <c r="L410" i="137"/>
  <c r="L365" i="137"/>
  <c r="L432" i="137"/>
  <c r="L41" i="137"/>
  <c r="L103" i="137"/>
  <c r="L286" i="137"/>
  <c r="L351" i="137"/>
  <c r="L442" i="137"/>
  <c r="L366" i="137"/>
  <c r="L138" i="137"/>
  <c r="L74" i="137"/>
  <c r="L208" i="137"/>
  <c r="L275" i="137"/>
  <c r="L7" i="137"/>
  <c r="L206" i="137"/>
  <c r="L212" i="137"/>
  <c r="L6" i="137"/>
  <c r="L71" i="137"/>
  <c r="L413" i="137"/>
  <c r="L194" i="137"/>
  <c r="L244" i="137"/>
  <c r="L335" i="137"/>
  <c r="L147" i="137"/>
  <c r="L123" i="137"/>
  <c r="L192" i="137"/>
  <c r="L115" i="137"/>
  <c r="L144" i="137"/>
  <c r="L166" i="137"/>
  <c r="L371" i="137"/>
  <c r="L376" i="137"/>
  <c r="L85" i="137"/>
  <c r="L220" i="137"/>
  <c r="L284" i="137"/>
  <c r="L14" i="137"/>
  <c r="L439" i="137"/>
  <c r="L235" i="137"/>
  <c r="L4" i="137"/>
  <c r="L201" i="137"/>
  <c r="L54" i="137"/>
  <c r="L24" i="137"/>
  <c r="L346" i="137"/>
  <c r="L394" i="137"/>
  <c r="L168" i="137"/>
  <c r="L36" i="137"/>
  <c r="L145" i="137"/>
  <c r="L173" i="137"/>
  <c r="L116" i="137"/>
  <c r="L380" i="137"/>
  <c r="L304" i="137"/>
  <c r="L189" i="137"/>
  <c r="L124" i="137"/>
  <c r="L334" i="137"/>
  <c r="L245" i="137"/>
  <c r="L39" i="137"/>
  <c r="L151" i="137"/>
  <c r="L387" i="137"/>
  <c r="L294" i="137"/>
  <c r="L443" i="137"/>
  <c r="L49" i="137"/>
  <c r="L141" i="137"/>
  <c r="L38" i="137"/>
  <c r="L447" i="137"/>
  <c r="L23" i="137"/>
  <c r="L134" i="137"/>
  <c r="L84" i="137"/>
  <c r="L332" i="137"/>
  <c r="L143" i="137"/>
  <c r="L285" i="137"/>
  <c r="L247" i="137"/>
  <c r="L344" i="137"/>
  <c r="L367" i="137"/>
  <c r="L127" i="137"/>
  <c r="L239" i="137"/>
  <c r="L167" i="137"/>
  <c r="L12" i="137"/>
  <c r="L231" i="137"/>
  <c r="L113" i="137"/>
  <c r="L265" i="137"/>
  <c r="L311" i="137"/>
  <c r="L339" i="137"/>
  <c r="L389" i="137"/>
  <c r="L448" i="137"/>
  <c r="L450" i="137"/>
  <c r="L391" i="137"/>
  <c r="L449" i="137"/>
  <c r="L321" i="137"/>
  <c r="L119" i="137"/>
  <c r="L4" i="138"/>
  <c r="L101" i="138"/>
  <c r="L39" i="138"/>
  <c r="L17" i="138"/>
  <c r="L25" i="138"/>
  <c r="L79" i="138"/>
  <c r="L148" i="138"/>
  <c r="L64" i="138"/>
  <c r="L28" i="138"/>
  <c r="L48" i="138"/>
  <c r="L157" i="138"/>
  <c r="L35" i="138"/>
  <c r="L71" i="138"/>
  <c r="L94" i="138"/>
  <c r="L5" i="138"/>
  <c r="L72" i="138"/>
  <c r="L58" i="138"/>
  <c r="L87" i="138"/>
  <c r="L40" i="138"/>
  <c r="L136" i="138"/>
  <c r="L82" i="138"/>
  <c r="L41" i="138"/>
  <c r="L135" i="138"/>
  <c r="L139" i="138"/>
  <c r="L19" i="138"/>
  <c r="L96" i="138"/>
  <c r="L134" i="138"/>
  <c r="L6" i="138"/>
  <c r="L127" i="138"/>
  <c r="L88" i="138"/>
  <c r="L153" i="138"/>
  <c r="L59" i="138"/>
  <c r="L21" i="138"/>
  <c r="L32" i="138"/>
  <c r="L111" i="138"/>
  <c r="L120" i="138"/>
  <c r="L90" i="138"/>
  <c r="L63" i="138"/>
  <c r="L98" i="138"/>
  <c r="L54" i="138"/>
  <c r="L77" i="138"/>
  <c r="L86" i="138"/>
  <c r="L113" i="138"/>
  <c r="L89" i="138"/>
  <c r="L106" i="138"/>
  <c r="L133" i="138"/>
  <c r="L81" i="138"/>
  <c r="L46" i="138"/>
  <c r="L97" i="138"/>
  <c r="L114" i="138"/>
  <c r="L151" i="138"/>
  <c r="L107" i="138"/>
  <c r="L66" i="138"/>
  <c r="L158" i="138"/>
  <c r="L85" i="138"/>
  <c r="L14" i="138"/>
  <c r="L154" i="138"/>
  <c r="L60" i="138"/>
  <c r="L80" i="138"/>
  <c r="L145" i="138"/>
  <c r="L76" i="138"/>
  <c r="L132" i="138"/>
  <c r="L116" i="138"/>
  <c r="L69" i="138"/>
  <c r="L9" i="138"/>
  <c r="L146" i="138"/>
  <c r="L50" i="138"/>
  <c r="L36" i="138"/>
  <c r="L91" i="138"/>
  <c r="L10" i="138"/>
  <c r="L29" i="138"/>
  <c r="L53" i="138"/>
  <c r="L49" i="138"/>
  <c r="L159" i="138"/>
  <c r="L131" i="138"/>
  <c r="L15" i="138"/>
  <c r="L37" i="138"/>
  <c r="L95" i="138"/>
  <c r="L67" i="138"/>
  <c r="L12" i="138"/>
  <c r="L160" i="138"/>
  <c r="L34" i="138"/>
  <c r="L162" i="138"/>
  <c r="L23" i="138"/>
  <c r="L45" i="138"/>
  <c r="L55" i="138"/>
  <c r="L84" i="138"/>
  <c r="L110" i="138"/>
  <c r="L18" i="138"/>
  <c r="L47" i="138"/>
  <c r="L108" i="138"/>
  <c r="L83" i="138"/>
  <c r="L56" i="138"/>
  <c r="L22" i="138"/>
  <c r="L126" i="138"/>
  <c r="L105" i="138"/>
  <c r="L26" i="138"/>
  <c r="L70" i="138"/>
  <c r="L166" i="138"/>
  <c r="L150" i="138"/>
  <c r="L33" i="138"/>
  <c r="L124" i="138"/>
  <c r="L92" i="138"/>
  <c r="L73" i="138"/>
  <c r="L30" i="138"/>
  <c r="L51" i="138"/>
  <c r="L20" i="138"/>
  <c r="L38" i="138"/>
  <c r="L27" i="138"/>
  <c r="L103" i="138"/>
  <c r="L104" i="138"/>
  <c r="L44" i="138"/>
  <c r="L11" i="138"/>
  <c r="L24" i="138"/>
  <c r="L128" i="138"/>
  <c r="L112" i="138"/>
  <c r="L161" i="138"/>
  <c r="L165" i="138"/>
  <c r="L144" i="138"/>
  <c r="L3" i="138"/>
  <c r="L13" i="138"/>
  <c r="L42" i="138"/>
  <c r="L164" i="138"/>
  <c r="L65" i="138"/>
  <c r="L8" i="138"/>
  <c r="L123" i="138"/>
  <c r="L99" i="138"/>
  <c r="L143" i="138"/>
  <c r="L147" i="138"/>
  <c r="L118" i="138"/>
  <c r="L7" i="138"/>
  <c r="L117" i="138"/>
  <c r="L62" i="138"/>
  <c r="L102" i="138"/>
  <c r="L115" i="138"/>
  <c r="L125" i="138"/>
  <c r="L138" i="138"/>
  <c r="L78" i="138"/>
  <c r="L43" i="138"/>
  <c r="L149" i="138"/>
  <c r="L122" i="138"/>
  <c r="L68" i="138"/>
  <c r="L61" i="138"/>
  <c r="L119" i="138"/>
  <c r="L156" i="138"/>
  <c r="L109" i="138"/>
  <c r="L74" i="138"/>
  <c r="L129" i="138"/>
  <c r="F31" i="138" l="1"/>
  <c r="M31" i="138" s="1"/>
  <c r="F152" i="138"/>
  <c r="H152" i="138" s="1"/>
  <c r="I152" i="138" s="1"/>
  <c r="F16" i="138"/>
  <c r="H16" i="138" s="1"/>
  <c r="I16" i="138" s="1"/>
  <c r="F52" i="138"/>
  <c r="G52" i="138" s="1"/>
  <c r="F75" i="138"/>
  <c r="M75" i="138" s="1"/>
  <c r="F137" i="138"/>
  <c r="M137" i="138" s="1"/>
  <c r="F100" i="138"/>
  <c r="G100" i="138" s="1"/>
  <c r="F141" i="138"/>
  <c r="M141" i="138" s="1"/>
  <c r="D451" i="137"/>
  <c r="F451" i="137"/>
  <c r="D167" i="138"/>
  <c r="F167" i="138"/>
  <c r="D20" i="3"/>
  <c r="D42" i="3"/>
  <c r="D130" i="138"/>
  <c r="B31" i="3"/>
  <c r="D17" i="3"/>
  <c r="C118" i="3"/>
  <c r="D107" i="3"/>
  <c r="B16" i="3"/>
  <c r="D103" i="3"/>
  <c r="B119" i="3"/>
  <c r="C34" i="3"/>
  <c r="D126" i="3"/>
  <c r="B94" i="3"/>
  <c r="D114" i="3"/>
  <c r="D122" i="3"/>
  <c r="F57" i="138"/>
  <c r="D29" i="3"/>
  <c r="O2" i="138"/>
  <c r="D95" i="138"/>
  <c r="F95" i="138"/>
  <c r="F145" i="138"/>
  <c r="D145" i="138"/>
  <c r="F97" i="138"/>
  <c r="D97" i="138"/>
  <c r="F81" i="138"/>
  <c r="D81" i="138"/>
  <c r="D32" i="138"/>
  <c r="F32" i="138"/>
  <c r="D139" i="138"/>
  <c r="F139" i="138"/>
  <c r="D35" i="138"/>
  <c r="F35" i="138"/>
  <c r="D389" i="137"/>
  <c r="F389" i="137"/>
  <c r="D247" i="137"/>
  <c r="F247" i="137"/>
  <c r="D294" i="137"/>
  <c r="F294" i="137"/>
  <c r="F145" i="137"/>
  <c r="D145" i="137"/>
  <c r="F284" i="137"/>
  <c r="D284" i="137"/>
  <c r="F244" i="137"/>
  <c r="D244" i="137"/>
  <c r="D366" i="137"/>
  <c r="F366" i="137"/>
  <c r="F149" i="137"/>
  <c r="D149" i="137"/>
  <c r="D317" i="137"/>
  <c r="F317" i="137"/>
  <c r="D81" i="137"/>
  <c r="F81" i="137"/>
  <c r="D150" i="137"/>
  <c r="F150" i="137"/>
  <c r="F337" i="137"/>
  <c r="D337" i="137"/>
  <c r="D160" i="137"/>
  <c r="F160" i="137"/>
  <c r="D154" i="137"/>
  <c r="F154" i="137"/>
  <c r="F271" i="137"/>
  <c r="D271" i="137"/>
  <c r="F34" i="137"/>
  <c r="D34" i="137"/>
  <c r="D238" i="137"/>
  <c r="F238" i="137"/>
  <c r="D57" i="137"/>
  <c r="F57" i="137"/>
  <c r="D135" i="137"/>
  <c r="F135" i="137"/>
  <c r="D253" i="137"/>
  <c r="F253" i="137"/>
  <c r="D11" i="137"/>
  <c r="F11" i="137"/>
  <c r="D53" i="137"/>
  <c r="F53" i="137"/>
  <c r="F213" i="137"/>
  <c r="D213" i="137"/>
  <c r="D214" i="137"/>
  <c r="F214" i="137"/>
  <c r="F200" i="137"/>
  <c r="D200" i="137"/>
  <c r="D126" i="137"/>
  <c r="F126" i="137"/>
  <c r="F164" i="137"/>
  <c r="D164" i="137"/>
  <c r="F179" i="137"/>
  <c r="D179" i="137"/>
  <c r="D276" i="137"/>
  <c r="F276" i="137"/>
  <c r="D139" i="137"/>
  <c r="F139" i="137"/>
  <c r="D390" i="137"/>
  <c r="F390" i="137"/>
  <c r="F181" i="137"/>
  <c r="D181" i="137"/>
  <c r="D118" i="137"/>
  <c r="F118" i="137"/>
  <c r="D222" i="137"/>
  <c r="F222" i="137"/>
  <c r="F309" i="137"/>
  <c r="D309" i="137"/>
  <c r="F76" i="137"/>
  <c r="D76" i="137"/>
  <c r="D421" i="137"/>
  <c r="F421" i="137"/>
  <c r="D142" i="138"/>
  <c r="F142" i="138"/>
  <c r="F47" i="138"/>
  <c r="D47" i="138"/>
  <c r="F29" i="138"/>
  <c r="D29" i="138"/>
  <c r="F9" i="138"/>
  <c r="D9" i="138"/>
  <c r="D81" i="3"/>
  <c r="F129" i="138"/>
  <c r="D129" i="138"/>
  <c r="D65" i="138"/>
  <c r="F65" i="138"/>
  <c r="D20" i="138"/>
  <c r="F20" i="138"/>
  <c r="D74" i="138"/>
  <c r="F74" i="138"/>
  <c r="D164" i="138"/>
  <c r="F164" i="138"/>
  <c r="D51" i="138"/>
  <c r="F51" i="138"/>
  <c r="F45" i="138"/>
  <c r="D45" i="138"/>
  <c r="F37" i="138"/>
  <c r="D37" i="138"/>
  <c r="D80" i="138"/>
  <c r="F80" i="138"/>
  <c r="F133" i="138"/>
  <c r="D133" i="138"/>
  <c r="D21" i="138"/>
  <c r="F21" i="138"/>
  <c r="D52" i="138"/>
  <c r="F135" i="138"/>
  <c r="D135" i="138"/>
  <c r="D339" i="137"/>
  <c r="F339" i="137"/>
  <c r="D285" i="137"/>
  <c r="F285" i="137"/>
  <c r="D387" i="137"/>
  <c r="F387" i="137"/>
  <c r="F36" i="137"/>
  <c r="D36" i="137"/>
  <c r="D220" i="137"/>
  <c r="F220" i="137"/>
  <c r="F194" i="137"/>
  <c r="D194" i="137"/>
  <c r="F442" i="137"/>
  <c r="D442" i="137"/>
  <c r="D217" i="137"/>
  <c r="F217" i="137"/>
  <c r="F90" i="137"/>
  <c r="D90" i="137"/>
  <c r="F268" i="137"/>
  <c r="D268" i="137"/>
  <c r="F98" i="137"/>
  <c r="D98" i="137"/>
  <c r="D70" i="137"/>
  <c r="F70" i="137"/>
  <c r="D364" i="137"/>
  <c r="F364" i="137"/>
  <c r="F257" i="137"/>
  <c r="D257" i="137"/>
  <c r="D438" i="137"/>
  <c r="F438" i="137"/>
  <c r="F105" i="137"/>
  <c r="D105" i="137"/>
  <c r="F266" i="137"/>
  <c r="D266" i="137"/>
  <c r="F152" i="137"/>
  <c r="D152" i="137"/>
  <c r="D368" i="137"/>
  <c r="F368" i="137"/>
  <c r="D204" i="137"/>
  <c r="F204" i="137"/>
  <c r="D414" i="137"/>
  <c r="F414" i="137"/>
  <c r="F254" i="137"/>
  <c r="D254" i="137"/>
  <c r="D102" i="137"/>
  <c r="F102" i="137"/>
  <c r="F211" i="137"/>
  <c r="D211" i="137"/>
  <c r="D381" i="137"/>
  <c r="F381" i="137"/>
  <c r="F110" i="137"/>
  <c r="D110" i="137"/>
  <c r="D87" i="137"/>
  <c r="F87" i="137"/>
  <c r="F188" i="137"/>
  <c r="D188" i="137"/>
  <c r="D66" i="137"/>
  <c r="F66" i="137"/>
  <c r="F240" i="137"/>
  <c r="D240" i="137"/>
  <c r="D423" i="137"/>
  <c r="F423" i="137"/>
  <c r="F46" i="137"/>
  <c r="D46" i="137"/>
  <c r="F37" i="137"/>
  <c r="D37" i="137"/>
  <c r="D267" i="137"/>
  <c r="F267" i="137"/>
  <c r="F361" i="137"/>
  <c r="D361" i="137"/>
  <c r="D78" i="137"/>
  <c r="F78" i="137"/>
  <c r="D325" i="137"/>
  <c r="F325" i="137"/>
  <c r="D163" i="138"/>
  <c r="F163" i="138"/>
  <c r="F41" i="138"/>
  <c r="D41" i="138"/>
  <c r="D157" i="138"/>
  <c r="F157" i="138"/>
  <c r="F311" i="137"/>
  <c r="D311" i="137"/>
  <c r="D143" i="137"/>
  <c r="F143" i="137"/>
  <c r="D151" i="137"/>
  <c r="F151" i="137"/>
  <c r="F168" i="137"/>
  <c r="D168" i="137"/>
  <c r="D85" i="137"/>
  <c r="F85" i="137"/>
  <c r="D413" i="137"/>
  <c r="F413" i="137"/>
  <c r="F351" i="137"/>
  <c r="D351" i="137"/>
  <c r="F203" i="137"/>
  <c r="D203" i="137"/>
  <c r="D393" i="137"/>
  <c r="F393" i="137"/>
  <c r="D297" i="137"/>
  <c r="F297" i="137"/>
  <c r="F104" i="137"/>
  <c r="D104" i="137"/>
  <c r="F326" i="137"/>
  <c r="D326" i="137"/>
  <c r="F388" i="137"/>
  <c r="D388" i="137"/>
  <c r="F280" i="137"/>
  <c r="D280" i="137"/>
  <c r="D278" i="137"/>
  <c r="F278" i="137"/>
  <c r="F28" i="137"/>
  <c r="D28" i="137"/>
  <c r="D184" i="137"/>
  <c r="F184" i="137"/>
  <c r="F354" i="137"/>
  <c r="D354" i="137"/>
  <c r="F79" i="137"/>
  <c r="D79" i="137"/>
  <c r="F292" i="137"/>
  <c r="D292" i="137"/>
  <c r="F31" i="137"/>
  <c r="D31" i="137"/>
  <c r="D242" i="137"/>
  <c r="F242" i="137"/>
  <c r="F112" i="137"/>
  <c r="D112" i="137"/>
  <c r="F274" i="137"/>
  <c r="D274" i="137"/>
  <c r="D279" i="137"/>
  <c r="F279" i="137"/>
  <c r="D347" i="137"/>
  <c r="F347" i="137"/>
  <c r="F148" i="137"/>
  <c r="D148" i="137"/>
  <c r="F183" i="137"/>
  <c r="D183" i="137"/>
  <c r="F55" i="137"/>
  <c r="D55" i="137"/>
  <c r="D375" i="137"/>
  <c r="F375" i="137"/>
  <c r="F92" i="137"/>
  <c r="D92" i="137"/>
  <c r="F95" i="137"/>
  <c r="D95" i="137"/>
  <c r="D404" i="137"/>
  <c r="F404" i="137"/>
  <c r="F272" i="137"/>
  <c r="D272" i="137"/>
  <c r="D29" i="137"/>
  <c r="F29" i="137"/>
  <c r="F341" i="137"/>
  <c r="D341" i="137"/>
  <c r="D315" i="137"/>
  <c r="F315" i="137"/>
  <c r="F155" i="138"/>
  <c r="D82" i="138"/>
  <c r="F82" i="138"/>
  <c r="D48" i="138"/>
  <c r="F48" i="138"/>
  <c r="D265" i="137"/>
  <c r="F265" i="137"/>
  <c r="D332" i="137"/>
  <c r="F332" i="137"/>
  <c r="F39" i="137"/>
  <c r="D39" i="137"/>
  <c r="D394" i="137"/>
  <c r="F394" i="137"/>
  <c r="F376" i="137"/>
  <c r="D376" i="137"/>
  <c r="F71" i="137"/>
  <c r="D71" i="137"/>
  <c r="F286" i="137"/>
  <c r="D286" i="137"/>
  <c r="F64" i="137"/>
  <c r="D64" i="137"/>
  <c r="D400" i="137"/>
  <c r="F400" i="137"/>
  <c r="F106" i="137"/>
  <c r="D106" i="137"/>
  <c r="F441" i="137"/>
  <c r="D441" i="137"/>
  <c r="F362" i="137"/>
  <c r="D362" i="137"/>
  <c r="F430" i="137"/>
  <c r="D430" i="137"/>
  <c r="F302" i="137"/>
  <c r="D302" i="137"/>
  <c r="D230" i="137"/>
  <c r="F230" i="137"/>
  <c r="F397" i="137"/>
  <c r="D397" i="137"/>
  <c r="D422" i="137"/>
  <c r="F422" i="137"/>
  <c r="D132" i="137"/>
  <c r="F132" i="137"/>
  <c r="F218" i="137"/>
  <c r="D218" i="137"/>
  <c r="D228" i="137"/>
  <c r="F228" i="137"/>
  <c r="F75" i="137"/>
  <c r="D75" i="137"/>
  <c r="F108" i="137"/>
  <c r="D108" i="137"/>
  <c r="F205" i="137"/>
  <c r="D205" i="137"/>
  <c r="F417" i="137"/>
  <c r="D417" i="137"/>
  <c r="D409" i="137"/>
  <c r="F409" i="137"/>
  <c r="F96" i="137"/>
  <c r="D96" i="137"/>
  <c r="F418" i="137"/>
  <c r="D418" i="137"/>
  <c r="F256" i="137"/>
  <c r="D256" i="137"/>
  <c r="D159" i="137"/>
  <c r="F159" i="137"/>
  <c r="F363" i="137"/>
  <c r="D363" i="137"/>
  <c r="F187" i="137"/>
  <c r="D187" i="137"/>
  <c r="F263" i="137"/>
  <c r="D263" i="137"/>
  <c r="D241" i="137"/>
  <c r="F241" i="137"/>
  <c r="F25" i="137"/>
  <c r="D25" i="137"/>
  <c r="F440" i="137"/>
  <c r="D440" i="137"/>
  <c r="F236" i="137"/>
  <c r="D236" i="137"/>
  <c r="F49" i="138"/>
  <c r="D49" i="138"/>
  <c r="D50" i="138"/>
  <c r="F50" i="138"/>
  <c r="D85" i="138"/>
  <c r="F85" i="138"/>
  <c r="D86" i="138"/>
  <c r="F86" i="138"/>
  <c r="D77" i="138"/>
  <c r="F77" i="138"/>
  <c r="D68" i="138"/>
  <c r="F68" i="138"/>
  <c r="D78" i="138"/>
  <c r="F78" i="138"/>
  <c r="D117" i="138"/>
  <c r="F117" i="138"/>
  <c r="F147" i="138"/>
  <c r="D147" i="138"/>
  <c r="D70" i="3"/>
  <c r="B70" i="3"/>
  <c r="D165" i="138"/>
  <c r="F165" i="138"/>
  <c r="F11" i="138"/>
  <c r="D11" i="138"/>
  <c r="F124" i="138"/>
  <c r="D124" i="138"/>
  <c r="B49" i="3"/>
  <c r="F108" i="138"/>
  <c r="D108" i="138"/>
  <c r="D100" i="138"/>
  <c r="F53" i="138"/>
  <c r="D53" i="138"/>
  <c r="D122" i="138"/>
  <c r="F122" i="138"/>
  <c r="F138" i="138"/>
  <c r="D138" i="138"/>
  <c r="D16" i="138"/>
  <c r="D161" i="138"/>
  <c r="F161" i="138"/>
  <c r="D44" i="138"/>
  <c r="F44" i="138"/>
  <c r="D33" i="138"/>
  <c r="F33" i="138"/>
  <c r="D57" i="3"/>
  <c r="F109" i="138"/>
  <c r="D109" i="138"/>
  <c r="F102" i="138"/>
  <c r="D102" i="138"/>
  <c r="F42" i="138"/>
  <c r="D42" i="138"/>
  <c r="F30" i="138"/>
  <c r="D30" i="138"/>
  <c r="D23" i="138"/>
  <c r="F23" i="138"/>
  <c r="F15" i="138"/>
  <c r="D15" i="138"/>
  <c r="D60" i="138"/>
  <c r="F60" i="138"/>
  <c r="F106" i="138"/>
  <c r="D106" i="138"/>
  <c r="D156" i="138"/>
  <c r="F156" i="138"/>
  <c r="D13" i="138"/>
  <c r="F13" i="138"/>
  <c r="F73" i="138"/>
  <c r="D73" i="138"/>
  <c r="D22" i="138"/>
  <c r="F22" i="138"/>
  <c r="D162" i="138"/>
  <c r="F162" i="138"/>
  <c r="F140" i="138"/>
  <c r="F131" i="138"/>
  <c r="D131" i="138"/>
  <c r="D154" i="138"/>
  <c r="F154" i="138"/>
  <c r="F89" i="138"/>
  <c r="D89" i="138"/>
  <c r="B53" i="3"/>
  <c r="C60" i="3"/>
  <c r="F119" i="138"/>
  <c r="D119" i="138"/>
  <c r="F149" i="138"/>
  <c r="D149" i="138"/>
  <c r="F7" i="138"/>
  <c r="D7" i="138"/>
  <c r="D3" i="138"/>
  <c r="F3" i="138"/>
  <c r="D128" i="138"/>
  <c r="F128" i="138"/>
  <c r="D70" i="138"/>
  <c r="F70" i="138"/>
  <c r="D31" i="138"/>
  <c r="F56" i="138"/>
  <c r="D56" i="138"/>
  <c r="D34" i="138"/>
  <c r="F34" i="138"/>
  <c r="D140" i="138"/>
  <c r="D159" i="138"/>
  <c r="F159" i="138"/>
  <c r="F14" i="138"/>
  <c r="D14" i="138"/>
  <c r="F113" i="138"/>
  <c r="D113" i="138"/>
  <c r="D155" i="138"/>
  <c r="F136" i="138"/>
  <c r="D136" i="138"/>
  <c r="D28" i="138"/>
  <c r="F28" i="138"/>
  <c r="D28" i="3"/>
  <c r="B28" i="3"/>
  <c r="B37" i="3"/>
  <c r="D45" i="3"/>
  <c r="B68" i="3"/>
  <c r="B45" i="3"/>
  <c r="C53" i="3"/>
  <c r="C47" i="3"/>
  <c r="D32" i="3"/>
  <c r="C69" i="3"/>
  <c r="C16" i="3"/>
  <c r="B42" i="3"/>
  <c r="C54" i="3"/>
  <c r="D118" i="3"/>
  <c r="D110" i="3"/>
  <c r="B26" i="3"/>
  <c r="D51" i="3"/>
  <c r="D68" i="3"/>
  <c r="D72" i="3"/>
  <c r="C75" i="3"/>
  <c r="C130" i="3"/>
  <c r="C84" i="3"/>
  <c r="C45" i="3"/>
  <c r="D49" i="3"/>
  <c r="C74" i="3"/>
  <c r="C59" i="3"/>
  <c r="C127" i="3"/>
  <c r="C116" i="3"/>
  <c r="D46" i="3"/>
  <c r="D83" i="3"/>
  <c r="D71" i="3"/>
  <c r="B84" i="3"/>
  <c r="C63" i="3"/>
  <c r="C107" i="3"/>
  <c r="C68" i="3"/>
  <c r="B46" i="3"/>
  <c r="D40" i="3"/>
  <c r="C97" i="3"/>
  <c r="C57" i="3"/>
  <c r="D86" i="3"/>
  <c r="B115" i="3"/>
  <c r="C82" i="3"/>
  <c r="B97" i="3"/>
  <c r="D113" i="3"/>
  <c r="B81" i="3"/>
  <c r="D36" i="3"/>
  <c r="D62" i="3"/>
  <c r="D37" i="3"/>
  <c r="D127" i="3"/>
  <c r="D64" i="3"/>
  <c r="D23" i="3"/>
  <c r="D109" i="3"/>
  <c r="D130" i="3"/>
  <c r="D54" i="3"/>
  <c r="C36" i="3"/>
  <c r="C26" i="3"/>
  <c r="B62" i="3"/>
  <c r="B130" i="3"/>
  <c r="B35" i="3"/>
  <c r="B79" i="3"/>
  <c r="C96" i="3"/>
  <c r="D115" i="3"/>
  <c r="B69" i="3"/>
  <c r="C121" i="3"/>
  <c r="B120" i="3"/>
  <c r="C65" i="3"/>
  <c r="D125" i="3"/>
  <c r="B71" i="3"/>
  <c r="D52" i="3"/>
  <c r="C31" i="3"/>
  <c r="B55" i="3"/>
  <c r="C28" i="3"/>
  <c r="D56" i="3"/>
  <c r="B52" i="3"/>
  <c r="B43" i="3"/>
  <c r="D82" i="3"/>
  <c r="D44" i="3"/>
  <c r="D119" i="3"/>
  <c r="C129" i="3"/>
  <c r="B117" i="3"/>
  <c r="C32" i="3"/>
  <c r="D92" i="3"/>
  <c r="C49" i="3"/>
  <c r="B36" i="3"/>
  <c r="C77" i="3"/>
  <c r="C92" i="3"/>
  <c r="D61" i="3"/>
  <c r="C25" i="3"/>
  <c r="B76" i="3"/>
  <c r="B74" i="3"/>
  <c r="D80" i="3"/>
  <c r="D59" i="3"/>
  <c r="B56" i="3"/>
  <c r="B111" i="3"/>
  <c r="D123" i="3"/>
  <c r="B126" i="3"/>
  <c r="C61" i="3"/>
  <c r="C35" i="3"/>
  <c r="D120" i="3"/>
  <c r="C119" i="3"/>
  <c r="B93" i="3"/>
  <c r="D31" i="3"/>
  <c r="C88" i="3"/>
  <c r="D19" i="3"/>
  <c r="B87" i="3"/>
  <c r="D106" i="3"/>
  <c r="C117" i="3"/>
  <c r="B78" i="3"/>
  <c r="C120" i="3"/>
  <c r="C79" i="3"/>
  <c r="C113" i="3"/>
  <c r="C22" i="3"/>
  <c r="D16" i="3"/>
  <c r="B61" i="3"/>
  <c r="C122" i="3"/>
  <c r="C73" i="3"/>
  <c r="D55" i="3"/>
  <c r="D76" i="3"/>
  <c r="D85" i="3"/>
  <c r="B73" i="3"/>
  <c r="B118" i="3"/>
  <c r="D67" i="3"/>
  <c r="C124" i="3"/>
  <c r="B34" i="3"/>
  <c r="C126" i="3"/>
  <c r="B32" i="3"/>
  <c r="C56" i="3"/>
  <c r="B30" i="3"/>
  <c r="B51" i="3"/>
  <c r="B110" i="3"/>
  <c r="B75" i="3"/>
  <c r="C78" i="3"/>
  <c r="C95" i="3"/>
  <c r="C85" i="3"/>
  <c r="C112" i="3"/>
  <c r="B88" i="3"/>
  <c r="D104" i="3"/>
  <c r="D38" i="3"/>
  <c r="C90" i="3"/>
  <c r="D47" i="3"/>
  <c r="C70" i="3"/>
  <c r="B86" i="3"/>
  <c r="C58" i="3"/>
  <c r="C37" i="3"/>
  <c r="D25" i="3"/>
  <c r="C50" i="3"/>
  <c r="C27" i="3"/>
  <c r="D22" i="3"/>
  <c r="C76" i="3"/>
  <c r="C55" i="3"/>
  <c r="D41" i="3"/>
  <c r="B19" i="3"/>
  <c r="B114" i="3"/>
  <c r="B129" i="3"/>
  <c r="C64" i="3"/>
  <c r="B50" i="3"/>
  <c r="B104" i="3"/>
  <c r="D53" i="3"/>
  <c r="B47" i="3"/>
  <c r="B40" i="3"/>
  <c r="C87" i="3"/>
  <c r="B128" i="3"/>
  <c r="C80" i="3"/>
  <c r="D24" i="3"/>
  <c r="B96" i="3"/>
  <c r="C20" i="3"/>
  <c r="C98" i="3"/>
  <c r="C125" i="3"/>
  <c r="B103" i="3"/>
  <c r="C19" i="3"/>
  <c r="D65" i="3"/>
  <c r="C23" i="3"/>
  <c r="B80" i="3"/>
  <c r="C43" i="3"/>
  <c r="B29" i="3"/>
  <c r="D111" i="3"/>
  <c r="B63" i="3"/>
  <c r="D105" i="3"/>
  <c r="D128" i="3"/>
  <c r="C33" i="3"/>
  <c r="B125" i="3"/>
  <c r="B98" i="3"/>
  <c r="D78" i="3"/>
  <c r="D94" i="3"/>
  <c r="D98" i="3"/>
  <c r="B113" i="3"/>
  <c r="D33" i="3"/>
  <c r="B39" i="3"/>
  <c r="B33" i="3"/>
  <c r="C67" i="3"/>
  <c r="B91" i="3"/>
  <c r="B20" i="3"/>
  <c r="C51" i="3"/>
  <c r="B107" i="3"/>
  <c r="B95" i="3"/>
  <c r="C103" i="3"/>
  <c r="C39" i="3"/>
  <c r="B54" i="3"/>
  <c r="C109" i="3"/>
  <c r="D39" i="3"/>
  <c r="D117" i="3"/>
  <c r="D63" i="3"/>
  <c r="B72" i="3"/>
  <c r="C30" i="3"/>
  <c r="D93" i="3"/>
  <c r="B22" i="3"/>
  <c r="C24" i="3"/>
  <c r="D108" i="3"/>
  <c r="C91" i="3"/>
  <c r="D89" i="3"/>
  <c r="D112" i="3"/>
  <c r="B66" i="3"/>
  <c r="C62" i="3"/>
  <c r="B124" i="3"/>
  <c r="D79" i="3"/>
  <c r="B23" i="3"/>
  <c r="C106" i="3"/>
  <c r="C48" i="3"/>
  <c r="B67" i="3"/>
  <c r="C18" i="3"/>
  <c r="C105" i="3"/>
  <c r="C44" i="3"/>
  <c r="B21" i="3"/>
  <c r="D100" i="3"/>
  <c r="B106" i="3"/>
  <c r="B122" i="3"/>
  <c r="C83" i="3"/>
  <c r="D113" i="137"/>
  <c r="F113" i="137"/>
  <c r="D84" i="137"/>
  <c r="F84" i="137"/>
  <c r="D245" i="137"/>
  <c r="F245" i="137"/>
  <c r="F346" i="137"/>
  <c r="D346" i="137"/>
  <c r="D371" i="137"/>
  <c r="F371" i="137"/>
  <c r="F6" i="137"/>
  <c r="D6" i="137"/>
  <c r="D103" i="137"/>
  <c r="F103" i="137"/>
  <c r="F283" i="137"/>
  <c r="D283" i="137"/>
  <c r="F314" i="137"/>
  <c r="D314" i="137"/>
  <c r="F290" i="137"/>
  <c r="D290" i="137"/>
  <c r="F22" i="137"/>
  <c r="D22" i="137"/>
  <c r="D226" i="137"/>
  <c r="F226" i="137"/>
  <c r="F407" i="137"/>
  <c r="D407" i="137"/>
  <c r="D296" i="137"/>
  <c r="F296" i="137"/>
  <c r="D62" i="137"/>
  <c r="F62" i="137"/>
  <c r="F412" i="137"/>
  <c r="D412" i="137"/>
  <c r="D77" i="137"/>
  <c r="F77" i="137"/>
  <c r="F327" i="137"/>
  <c r="D327" i="137"/>
  <c r="D358" i="137"/>
  <c r="F358" i="137"/>
  <c r="D216" i="137"/>
  <c r="F216" i="137"/>
  <c r="F264" i="137"/>
  <c r="D264" i="137"/>
  <c r="F69" i="137"/>
  <c r="D69" i="137"/>
  <c r="F345" i="137"/>
  <c r="D345" i="137"/>
  <c r="D331" i="137"/>
  <c r="F331" i="137"/>
  <c r="D415" i="137"/>
  <c r="F415" i="137"/>
  <c r="F403" i="137"/>
  <c r="D403" i="137"/>
  <c r="D318" i="137"/>
  <c r="F318" i="137"/>
  <c r="F195" i="137"/>
  <c r="D195" i="137"/>
  <c r="F445" i="137"/>
  <c r="D445" i="137"/>
  <c r="D180" i="137"/>
  <c r="F180" i="137"/>
  <c r="F355" i="137"/>
  <c r="D355" i="137"/>
  <c r="F8" i="137"/>
  <c r="D8" i="137"/>
  <c r="F262" i="137"/>
  <c r="D262" i="137"/>
  <c r="F3" i="137"/>
  <c r="D3" i="137"/>
  <c r="F153" i="137"/>
  <c r="D153" i="137"/>
  <c r="F47" i="137"/>
  <c r="D47" i="137"/>
  <c r="F156" i="137"/>
  <c r="D156" i="137"/>
  <c r="D61" i="138"/>
  <c r="F61" i="138"/>
  <c r="F62" i="138"/>
  <c r="D62" i="138"/>
  <c r="D92" i="138"/>
  <c r="F92" i="138"/>
  <c r="F83" i="138"/>
  <c r="D83" i="138"/>
  <c r="F40" i="138"/>
  <c r="D40" i="138"/>
  <c r="D64" i="138"/>
  <c r="F64" i="138"/>
  <c r="F231" i="137"/>
  <c r="D231" i="137"/>
  <c r="D134" i="137"/>
  <c r="F134" i="137"/>
  <c r="F334" i="137"/>
  <c r="D334" i="137"/>
  <c r="F24" i="137"/>
  <c r="D24" i="137"/>
  <c r="D166" i="137"/>
  <c r="F166" i="137"/>
  <c r="F212" i="137"/>
  <c r="D212" i="137"/>
  <c r="D41" i="137"/>
  <c r="F41" i="137"/>
  <c r="D133" i="137"/>
  <c r="F133" i="137"/>
  <c r="D182" i="137"/>
  <c r="F182" i="137"/>
  <c r="F137" i="137"/>
  <c r="D137" i="137"/>
  <c r="D18" i="137"/>
  <c r="F18" i="137"/>
  <c r="D411" i="137"/>
  <c r="F411" i="137"/>
  <c r="D281" i="137"/>
  <c r="F281" i="137"/>
  <c r="D233" i="137"/>
  <c r="F233" i="137"/>
  <c r="D33" i="137"/>
  <c r="F33" i="137"/>
  <c r="F219" i="137"/>
  <c r="D219" i="137"/>
  <c r="F17" i="137"/>
  <c r="D17" i="137"/>
  <c r="D324" i="137"/>
  <c r="F324" i="137"/>
  <c r="F312" i="137"/>
  <c r="D312" i="137"/>
  <c r="D100" i="137"/>
  <c r="F100" i="137"/>
  <c r="F348" i="137"/>
  <c r="D348" i="137"/>
  <c r="D60" i="137"/>
  <c r="F60" i="137"/>
  <c r="F107" i="137"/>
  <c r="D107" i="137"/>
  <c r="D225" i="137"/>
  <c r="F225" i="137"/>
  <c r="D323" i="137"/>
  <c r="F323" i="137"/>
  <c r="D405" i="137"/>
  <c r="F405" i="137"/>
  <c r="D68" i="137"/>
  <c r="F68" i="137"/>
  <c r="F185" i="137"/>
  <c r="D185" i="137"/>
  <c r="D298" i="137"/>
  <c r="F298" i="137"/>
  <c r="F329" i="137"/>
  <c r="D329" i="137"/>
  <c r="F259" i="137"/>
  <c r="D259" i="137"/>
  <c r="F433" i="137"/>
  <c r="D433" i="137"/>
  <c r="D374" i="137"/>
  <c r="F374" i="137"/>
  <c r="F282" i="137"/>
  <c r="D282" i="137"/>
  <c r="F352" i="137"/>
  <c r="D352" i="137"/>
  <c r="F299" i="137"/>
  <c r="D299" i="137"/>
  <c r="F197" i="137"/>
  <c r="D197" i="137"/>
  <c r="D43" i="138"/>
  <c r="F43" i="138"/>
  <c r="F118" i="138"/>
  <c r="D118" i="138"/>
  <c r="D144" i="138"/>
  <c r="F144" i="138"/>
  <c r="D24" i="138"/>
  <c r="F24" i="138"/>
  <c r="F26" i="138"/>
  <c r="D26" i="138"/>
  <c r="F130" i="138"/>
  <c r="D146" i="138"/>
  <c r="F146" i="138"/>
  <c r="D158" i="138"/>
  <c r="F158" i="138"/>
  <c r="F54" i="138"/>
  <c r="D54" i="138"/>
  <c r="F59" i="138"/>
  <c r="D59" i="138"/>
  <c r="D141" i="138"/>
  <c r="C71" i="3"/>
  <c r="D87" i="138"/>
  <c r="F87" i="138"/>
  <c r="D148" i="138"/>
  <c r="F148" i="138"/>
  <c r="D79" i="138"/>
  <c r="F79" i="138"/>
  <c r="F119" i="137"/>
  <c r="D119" i="137"/>
  <c r="F12" i="137"/>
  <c r="D12" i="137"/>
  <c r="F23" i="137"/>
  <c r="D23" i="137"/>
  <c r="F124" i="137"/>
  <c r="D124" i="137"/>
  <c r="D54" i="137"/>
  <c r="F54" i="137"/>
  <c r="D144" i="137"/>
  <c r="F144" i="137"/>
  <c r="D206" i="137"/>
  <c r="F206" i="137"/>
  <c r="D432" i="137"/>
  <c r="F432" i="137"/>
  <c r="D373" i="137"/>
  <c r="F373" i="137"/>
  <c r="D313" i="137"/>
  <c r="F313" i="137"/>
  <c r="D215" i="137"/>
  <c r="F215" i="137"/>
  <c r="F320" i="137"/>
  <c r="D320" i="137"/>
  <c r="D9" i="137"/>
  <c r="F9" i="137"/>
  <c r="D99" i="137"/>
  <c r="F99" i="137"/>
  <c r="F16" i="137"/>
  <c r="D16" i="137"/>
  <c r="D83" i="137"/>
  <c r="F83" i="137"/>
  <c r="D131" i="137"/>
  <c r="F131" i="137"/>
  <c r="F338" i="137"/>
  <c r="D338" i="137"/>
  <c r="D191" i="137"/>
  <c r="F191" i="137"/>
  <c r="D398" i="137"/>
  <c r="F398" i="137"/>
  <c r="F26" i="137"/>
  <c r="D26" i="137"/>
  <c r="D406" i="137"/>
  <c r="F406" i="137"/>
  <c r="D196" i="137"/>
  <c r="F196" i="137"/>
  <c r="D401" i="137"/>
  <c r="F401" i="137"/>
  <c r="D269" i="137"/>
  <c r="F269" i="137"/>
  <c r="F155" i="137"/>
  <c r="D155" i="137"/>
  <c r="D80" i="137"/>
  <c r="F80" i="137"/>
  <c r="D277" i="137"/>
  <c r="F277" i="137"/>
  <c r="D190" i="137"/>
  <c r="F190" i="137"/>
  <c r="D395" i="137"/>
  <c r="F395" i="137"/>
  <c r="F428" i="137"/>
  <c r="D428" i="137"/>
  <c r="F224" i="137"/>
  <c r="D224" i="137"/>
  <c r="D426" i="137"/>
  <c r="F426" i="137"/>
  <c r="F234" i="137"/>
  <c r="D234" i="137"/>
  <c r="F273" i="137"/>
  <c r="D273" i="137"/>
  <c r="D223" i="137"/>
  <c r="F223" i="137"/>
  <c r="D5" i="137"/>
  <c r="F5" i="137"/>
  <c r="F61" i="137"/>
  <c r="D61" i="137"/>
  <c r="F121" i="138"/>
  <c r="D69" i="138"/>
  <c r="F69" i="138"/>
  <c r="D66" i="138"/>
  <c r="F66" i="138"/>
  <c r="D93" i="138"/>
  <c r="F63" i="138"/>
  <c r="D63" i="138"/>
  <c r="F88" i="138"/>
  <c r="D88" i="138"/>
  <c r="F72" i="138"/>
  <c r="D72" i="138"/>
  <c r="F17" i="138"/>
  <c r="D17" i="138"/>
  <c r="D449" i="137"/>
  <c r="F449" i="137"/>
  <c r="F239" i="137"/>
  <c r="D239" i="137"/>
  <c r="F38" i="137"/>
  <c r="D38" i="137"/>
  <c r="D304" i="137"/>
  <c r="F304" i="137"/>
  <c r="D4" i="137"/>
  <c r="F4" i="137"/>
  <c r="F192" i="137"/>
  <c r="D192" i="137"/>
  <c r="D275" i="137"/>
  <c r="F275" i="137"/>
  <c r="F410" i="137"/>
  <c r="D410" i="137"/>
  <c r="F120" i="137"/>
  <c r="D120" i="137"/>
  <c r="F157" i="137"/>
  <c r="D157" i="137"/>
  <c r="F111" i="137"/>
  <c r="D111" i="137"/>
  <c r="F408" i="137"/>
  <c r="D408" i="137"/>
  <c r="F177" i="137"/>
  <c r="D177" i="137"/>
  <c r="F44" i="137"/>
  <c r="D44" i="137"/>
  <c r="D372" i="137"/>
  <c r="F372" i="137"/>
  <c r="D59" i="137"/>
  <c r="F59" i="137"/>
  <c r="D385" i="137"/>
  <c r="F385" i="137"/>
  <c r="D308" i="137"/>
  <c r="F308" i="137"/>
  <c r="D248" i="137"/>
  <c r="F248" i="137"/>
  <c r="F384" i="137"/>
  <c r="D384" i="137"/>
  <c r="D419" i="137"/>
  <c r="F419" i="137"/>
  <c r="F97" i="137"/>
  <c r="D97" i="137"/>
  <c r="F174" i="137"/>
  <c r="D174" i="137"/>
  <c r="F199" i="137"/>
  <c r="D199" i="137"/>
  <c r="F255" i="137"/>
  <c r="D255" i="137"/>
  <c r="F336" i="137"/>
  <c r="D336" i="137"/>
  <c r="D56" i="137"/>
  <c r="F56" i="137"/>
  <c r="F176" i="137"/>
  <c r="D176" i="137"/>
  <c r="F340" i="137"/>
  <c r="D340" i="137"/>
  <c r="D170" i="137"/>
  <c r="F170" i="137"/>
  <c r="F249" i="137"/>
  <c r="D249" i="137"/>
  <c r="D369" i="137"/>
  <c r="F369" i="137"/>
  <c r="D435" i="137"/>
  <c r="F435" i="137"/>
  <c r="D427" i="137"/>
  <c r="F427" i="137"/>
  <c r="F202" i="137"/>
  <c r="D202" i="137"/>
  <c r="F128" i="137"/>
  <c r="D128" i="137"/>
  <c r="F88" i="137"/>
  <c r="D88" i="137"/>
  <c r="D392" i="137"/>
  <c r="F392" i="137"/>
  <c r="D75" i="138"/>
  <c r="G137" i="138"/>
  <c r="H137" i="138"/>
  <c r="I137" i="138" s="1"/>
  <c r="F99" i="138"/>
  <c r="D99" i="138"/>
  <c r="F103" i="138"/>
  <c r="D103" i="138"/>
  <c r="F110" i="138"/>
  <c r="D110" i="138"/>
  <c r="F160" i="138"/>
  <c r="D160" i="138"/>
  <c r="D91" i="138"/>
  <c r="F91" i="138"/>
  <c r="D121" i="138"/>
  <c r="F116" i="138"/>
  <c r="D116" i="138"/>
  <c r="D107" i="138"/>
  <c r="F107" i="138"/>
  <c r="D90" i="138"/>
  <c r="F90" i="138"/>
  <c r="D127" i="138"/>
  <c r="F127" i="138"/>
  <c r="F5" i="138"/>
  <c r="D5" i="138"/>
  <c r="F39" i="138"/>
  <c r="D39" i="138"/>
  <c r="F391" i="137"/>
  <c r="D391" i="137"/>
  <c r="F127" i="137"/>
  <c r="D127" i="137"/>
  <c r="D141" i="137"/>
  <c r="F141" i="137"/>
  <c r="F380" i="137"/>
  <c r="D380" i="137"/>
  <c r="F235" i="137"/>
  <c r="D235" i="137"/>
  <c r="F123" i="137"/>
  <c r="D123" i="137"/>
  <c r="F208" i="137"/>
  <c r="D208" i="137"/>
  <c r="F198" i="137"/>
  <c r="D198" i="137"/>
  <c r="F420" i="137"/>
  <c r="D420" i="137"/>
  <c r="F396" i="137"/>
  <c r="D396" i="137"/>
  <c r="D250" i="137"/>
  <c r="F250" i="137"/>
  <c r="D30" i="137"/>
  <c r="F30" i="137"/>
  <c r="D434" i="137"/>
  <c r="F434" i="137"/>
  <c r="F288" i="137"/>
  <c r="D288" i="137"/>
  <c r="D169" i="137"/>
  <c r="F169" i="137"/>
  <c r="F316" i="137"/>
  <c r="D316" i="137"/>
  <c r="D158" i="137"/>
  <c r="F158" i="137"/>
  <c r="F35" i="137"/>
  <c r="D35" i="137"/>
  <c r="D383" i="137"/>
  <c r="F383" i="137"/>
  <c r="D58" i="137"/>
  <c r="F58" i="137"/>
  <c r="D186" i="137"/>
  <c r="F186" i="137"/>
  <c r="D322" i="137"/>
  <c r="F322" i="137"/>
  <c r="D370" i="137"/>
  <c r="F370" i="137"/>
  <c r="D232" i="137"/>
  <c r="F232" i="137"/>
  <c r="D125" i="137"/>
  <c r="F125" i="137"/>
  <c r="F293" i="137"/>
  <c r="D293" i="137"/>
  <c r="D424" i="137"/>
  <c r="F424" i="137"/>
  <c r="F300" i="137"/>
  <c r="D300" i="137"/>
  <c r="D207" i="137"/>
  <c r="F207" i="137"/>
  <c r="F89" i="137"/>
  <c r="D89" i="137"/>
  <c r="F142" i="137"/>
  <c r="D142" i="137"/>
  <c r="D73" i="137"/>
  <c r="F73" i="137"/>
  <c r="D162" i="137"/>
  <c r="F162" i="137"/>
  <c r="D221" i="137"/>
  <c r="F221" i="137"/>
  <c r="D163" i="137"/>
  <c r="F163" i="137"/>
  <c r="D178" i="137"/>
  <c r="F178" i="137"/>
  <c r="D65" i="137"/>
  <c r="F65" i="137"/>
  <c r="D416" i="137"/>
  <c r="F416" i="137"/>
  <c r="M16" i="138"/>
  <c r="D137" i="138"/>
  <c r="F143" i="138"/>
  <c r="D143" i="138"/>
  <c r="D112" i="138"/>
  <c r="F112" i="138"/>
  <c r="D150" i="138"/>
  <c r="F150" i="138"/>
  <c r="D152" i="138"/>
  <c r="D18" i="138"/>
  <c r="F18" i="138"/>
  <c r="D10" i="138"/>
  <c r="F10" i="138"/>
  <c r="F115" i="138"/>
  <c r="D115" i="138"/>
  <c r="B65" i="3"/>
  <c r="D27" i="138"/>
  <c r="F27" i="138"/>
  <c r="D166" i="138"/>
  <c r="F166" i="138"/>
  <c r="C66" i="3"/>
  <c r="B44" i="3"/>
  <c r="B77" i="3"/>
  <c r="F120" i="138"/>
  <c r="D120" i="138"/>
  <c r="F6" i="138"/>
  <c r="D6" i="138"/>
  <c r="D94" i="138"/>
  <c r="F94" i="138"/>
  <c r="F101" i="138"/>
  <c r="D101" i="138"/>
  <c r="D450" i="137"/>
  <c r="F450" i="137"/>
  <c r="D367" i="137"/>
  <c r="F367" i="137"/>
  <c r="F49" i="137"/>
  <c r="D49" i="137"/>
  <c r="F116" i="137"/>
  <c r="D116" i="137"/>
  <c r="F439" i="137"/>
  <c r="D439" i="137"/>
  <c r="D147" i="137"/>
  <c r="F147" i="137"/>
  <c r="F74" i="137"/>
  <c r="D74" i="137"/>
  <c r="F130" i="137"/>
  <c r="D130" i="137"/>
  <c r="D117" i="137"/>
  <c r="F117" i="137"/>
  <c r="F303" i="137"/>
  <c r="D303" i="137"/>
  <c r="D193" i="137"/>
  <c r="F193" i="137"/>
  <c r="D129" i="137"/>
  <c r="F129" i="137"/>
  <c r="D172" i="137"/>
  <c r="F172" i="137"/>
  <c r="F360" i="137"/>
  <c r="D360" i="137"/>
  <c r="D20" i="137"/>
  <c r="F20" i="137"/>
  <c r="D93" i="137"/>
  <c r="F93" i="137"/>
  <c r="D342" i="137"/>
  <c r="F342" i="137"/>
  <c r="F45" i="137"/>
  <c r="D45" i="137"/>
  <c r="D328" i="137"/>
  <c r="F328" i="137"/>
  <c r="D356" i="137"/>
  <c r="F356" i="137"/>
  <c r="D319" i="137"/>
  <c r="F319" i="137"/>
  <c r="D350" i="137"/>
  <c r="F350" i="137"/>
  <c r="F291" i="137"/>
  <c r="D291" i="137"/>
  <c r="F52" i="137"/>
  <c r="D52" i="137"/>
  <c r="F42" i="137"/>
  <c r="D42" i="137"/>
  <c r="F15" i="137"/>
  <c r="D15" i="137"/>
  <c r="D243" i="137"/>
  <c r="F243" i="137"/>
  <c r="D382" i="137"/>
  <c r="F382" i="137"/>
  <c r="F349" i="137"/>
  <c r="D349" i="137"/>
  <c r="D63" i="137"/>
  <c r="F63" i="137"/>
  <c r="F353" i="137"/>
  <c r="D353" i="137"/>
  <c r="F227" i="137"/>
  <c r="D227" i="137"/>
  <c r="D343" i="137"/>
  <c r="F343" i="137"/>
  <c r="F171" i="137"/>
  <c r="D171" i="137"/>
  <c r="D399" i="137"/>
  <c r="F399" i="137"/>
  <c r="F270" i="137"/>
  <c r="D270" i="137"/>
  <c r="D437" i="137"/>
  <c r="F437" i="137"/>
  <c r="D114" i="137"/>
  <c r="F114" i="137"/>
  <c r="F93" i="138"/>
  <c r="B59" i="3"/>
  <c r="D98" i="138"/>
  <c r="F98" i="138"/>
  <c r="D153" i="138"/>
  <c r="F153" i="138"/>
  <c r="B64" i="3"/>
  <c r="F96" i="138"/>
  <c r="D96" i="138"/>
  <c r="F58" i="138"/>
  <c r="D58" i="138"/>
  <c r="D25" i="138"/>
  <c r="F25" i="138"/>
  <c r="D321" i="137"/>
  <c r="F321" i="137"/>
  <c r="F167" i="137"/>
  <c r="D167" i="137"/>
  <c r="F447" i="137"/>
  <c r="D447" i="137"/>
  <c r="D189" i="137"/>
  <c r="F189" i="137"/>
  <c r="F201" i="137"/>
  <c r="D201" i="137"/>
  <c r="D115" i="137"/>
  <c r="F115" i="137"/>
  <c r="F7" i="137"/>
  <c r="D7" i="137"/>
  <c r="D365" i="137"/>
  <c r="F365" i="137"/>
  <c r="D425" i="137"/>
  <c r="F425" i="137"/>
  <c r="F51" i="137"/>
  <c r="D51" i="137"/>
  <c r="F94" i="137"/>
  <c r="D94" i="137"/>
  <c r="D310" i="137"/>
  <c r="F310" i="137"/>
  <c r="D82" i="137"/>
  <c r="F82" i="137"/>
  <c r="F333" i="137"/>
  <c r="D333" i="137"/>
  <c r="F91" i="137"/>
  <c r="D91" i="137"/>
  <c r="D27" i="137"/>
  <c r="F27" i="137"/>
  <c r="D136" i="137"/>
  <c r="F136" i="137"/>
  <c r="F359" i="137"/>
  <c r="D359" i="137"/>
  <c r="D165" i="137"/>
  <c r="F165" i="137"/>
  <c r="F13" i="137"/>
  <c r="D13" i="137"/>
  <c r="F287" i="137"/>
  <c r="D287" i="137"/>
  <c r="F10" i="137"/>
  <c r="D10" i="137"/>
  <c r="F444" i="137"/>
  <c r="D444" i="137"/>
  <c r="D402" i="137"/>
  <c r="F402" i="137"/>
  <c r="F246" i="137"/>
  <c r="D246" i="137"/>
  <c r="F379" i="137"/>
  <c r="D379" i="137"/>
  <c r="F289" i="137"/>
  <c r="D289" i="137"/>
  <c r="D436" i="137"/>
  <c r="F436" i="137"/>
  <c r="D229" i="137"/>
  <c r="F229" i="137"/>
  <c r="D261" i="137"/>
  <c r="F261" i="137"/>
  <c r="D295" i="137"/>
  <c r="F295" i="137"/>
  <c r="F67" i="137"/>
  <c r="D67" i="137"/>
  <c r="F357" i="137"/>
  <c r="D357" i="137"/>
  <c r="F307" i="137"/>
  <c r="D307" i="137"/>
  <c r="D301" i="137"/>
  <c r="F301" i="137"/>
  <c r="D306" i="137"/>
  <c r="F306" i="137"/>
  <c r="F121" i="137"/>
  <c r="D121" i="137"/>
  <c r="F209" i="137"/>
  <c r="D209" i="137"/>
  <c r="D125" i="138"/>
  <c r="F125" i="138"/>
  <c r="D104" i="138"/>
  <c r="F104" i="138"/>
  <c r="F123" i="138"/>
  <c r="D123" i="138"/>
  <c r="F105" i="138"/>
  <c r="D105" i="138"/>
  <c r="F84" i="138"/>
  <c r="D84" i="138"/>
  <c r="F12" i="138"/>
  <c r="D12" i="138"/>
  <c r="D36" i="138"/>
  <c r="F36" i="138"/>
  <c r="F132" i="138"/>
  <c r="D132" i="138"/>
  <c r="F151" i="138"/>
  <c r="D151" i="138"/>
  <c r="C40" i="3"/>
  <c r="D8" i="138"/>
  <c r="F8" i="138"/>
  <c r="F38" i="138"/>
  <c r="D38" i="138"/>
  <c r="D57" i="138"/>
  <c r="F126" i="138"/>
  <c r="D126" i="138"/>
  <c r="F55" i="138"/>
  <c r="D55" i="138"/>
  <c r="F67" i="138"/>
  <c r="D67" i="138"/>
  <c r="D76" i="138"/>
  <c r="F76" i="138"/>
  <c r="F114" i="138"/>
  <c r="D114" i="138"/>
  <c r="D46" i="138"/>
  <c r="F46" i="138"/>
  <c r="F111" i="138"/>
  <c r="D111" i="138"/>
  <c r="F134" i="138"/>
  <c r="D134" i="138"/>
  <c r="D19" i="138"/>
  <c r="F19" i="138"/>
  <c r="D71" i="138"/>
  <c r="F71" i="138"/>
  <c r="F4" i="138"/>
  <c r="D4" i="138"/>
  <c r="F448" i="137"/>
  <c r="D448" i="137"/>
  <c r="D344" i="137"/>
  <c r="F344" i="137"/>
  <c r="F443" i="137"/>
  <c r="D443" i="137"/>
  <c r="D173" i="137"/>
  <c r="F173" i="137"/>
  <c r="F14" i="137"/>
  <c r="D14" i="137"/>
  <c r="D335" i="137"/>
  <c r="F335" i="137"/>
  <c r="D138" i="137"/>
  <c r="F138" i="137"/>
  <c r="F21" i="137"/>
  <c r="D21" i="137"/>
  <c r="F109" i="137"/>
  <c r="D109" i="137"/>
  <c r="F252" i="137"/>
  <c r="D252" i="137"/>
  <c r="D260" i="137"/>
  <c r="F260" i="137"/>
  <c r="D446" i="137"/>
  <c r="F446" i="137"/>
  <c r="F86" i="137"/>
  <c r="D86" i="137"/>
  <c r="F48" i="137"/>
  <c r="D48" i="137"/>
  <c r="D330" i="137"/>
  <c r="F330" i="137"/>
  <c r="F101" i="137"/>
  <c r="D101" i="137"/>
  <c r="D72" i="137"/>
  <c r="F72" i="137"/>
  <c r="F258" i="137"/>
  <c r="D258" i="137"/>
  <c r="D429" i="137"/>
  <c r="F429" i="137"/>
  <c r="F40" i="137"/>
  <c r="D40" i="137"/>
  <c r="F175" i="137"/>
  <c r="D175" i="137"/>
  <c r="F19" i="137"/>
  <c r="D19" i="137"/>
  <c r="F32" i="137"/>
  <c r="D32" i="137"/>
  <c r="D43" i="137"/>
  <c r="F43" i="137"/>
  <c r="D210" i="137"/>
  <c r="F210" i="137"/>
  <c r="D122" i="137"/>
  <c r="F122" i="137"/>
  <c r="F161" i="137"/>
  <c r="D161" i="137"/>
  <c r="F386" i="137"/>
  <c r="D386" i="137"/>
  <c r="F146" i="137"/>
  <c r="D146" i="137"/>
  <c r="F140" i="137"/>
  <c r="D140" i="137"/>
  <c r="F50" i="137"/>
  <c r="D50" i="137"/>
  <c r="D251" i="137"/>
  <c r="F251" i="137"/>
  <c r="F378" i="137"/>
  <c r="D378" i="137"/>
  <c r="D305" i="137"/>
  <c r="F305" i="137"/>
  <c r="D237" i="137"/>
  <c r="F237" i="137"/>
  <c r="F377" i="137"/>
  <c r="D377" i="137"/>
  <c r="D431" i="137"/>
  <c r="F431" i="137"/>
  <c r="M152" i="138" l="1"/>
  <c r="G31" i="138"/>
  <c r="H31" i="138"/>
  <c r="I31" i="138" s="1"/>
  <c r="G16" i="138"/>
  <c r="J16" i="138" s="1"/>
  <c r="G152" i="138"/>
  <c r="K152" i="138" s="1"/>
  <c r="H52" i="138"/>
  <c r="I52" i="138" s="1"/>
  <c r="M52" i="138"/>
  <c r="H100" i="138"/>
  <c r="I100" i="138" s="1"/>
  <c r="H75" i="138"/>
  <c r="I75" i="138" s="1"/>
  <c r="G75" i="138"/>
  <c r="K75" i="138" s="1"/>
  <c r="M100" i="138"/>
  <c r="H141" i="138"/>
  <c r="I141" i="138" s="1"/>
  <c r="G141" i="138"/>
  <c r="J141" i="138" s="1"/>
  <c r="C128" i="3"/>
  <c r="C104" i="3"/>
  <c r="D27" i="3"/>
  <c r="B116" i="3"/>
  <c r="B127" i="3"/>
  <c r="B48" i="3"/>
  <c r="D34" i="3"/>
  <c r="C114" i="3"/>
  <c r="B60" i="3"/>
  <c r="C38" i="3"/>
  <c r="D18" i="3"/>
  <c r="B17" i="3"/>
  <c r="M10" i="3" s="1"/>
  <c r="D77" i="3"/>
  <c r="C46" i="3"/>
  <c r="B121" i="3"/>
  <c r="D97" i="3"/>
  <c r="B101" i="3"/>
  <c r="C123" i="3"/>
  <c r="B41" i="3"/>
  <c r="D21" i="3"/>
  <c r="J10" i="3" s="1"/>
  <c r="D90" i="3"/>
  <c r="C100" i="3"/>
  <c r="B18" i="3"/>
  <c r="D48" i="3"/>
  <c r="J7" i="3" s="1"/>
  <c r="D60" i="3"/>
  <c r="B83" i="3"/>
  <c r="D129" i="3"/>
  <c r="C101" i="3"/>
  <c r="D121" i="3"/>
  <c r="D99" i="3"/>
  <c r="C93" i="3"/>
  <c r="B82" i="3"/>
  <c r="D84" i="3"/>
  <c r="B123" i="3"/>
  <c r="C17" i="3"/>
  <c r="D58" i="3"/>
  <c r="J6" i="3" s="1"/>
  <c r="D75" i="3"/>
  <c r="B90" i="3"/>
  <c r="C52" i="3"/>
  <c r="G6" i="3" s="1"/>
  <c r="D50" i="3"/>
  <c r="D91" i="3"/>
  <c r="D35" i="3"/>
  <c r="B85" i="3"/>
  <c r="D26" i="3"/>
  <c r="C111" i="3"/>
  <c r="D124" i="3"/>
  <c r="B58" i="3"/>
  <c r="C89" i="3"/>
  <c r="G3" i="3" s="1"/>
  <c r="D87" i="3"/>
  <c r="C86" i="3"/>
  <c r="B24" i="3"/>
  <c r="D66" i="3"/>
  <c r="B105" i="3"/>
  <c r="D69" i="3"/>
  <c r="B92" i="3"/>
  <c r="B25" i="3"/>
  <c r="B38" i="3"/>
  <c r="D43" i="3"/>
  <c r="B100" i="3"/>
  <c r="C99" i="3"/>
  <c r="D116" i="3"/>
  <c r="B109" i="3"/>
  <c r="C72" i="3"/>
  <c r="D74" i="3"/>
  <c r="D96" i="3"/>
  <c r="C81" i="3"/>
  <c r="B89" i="3"/>
  <c r="C21" i="3"/>
  <c r="G10" i="3" s="1"/>
  <c r="B108" i="3"/>
  <c r="C110" i="3"/>
  <c r="B112" i="3"/>
  <c r="B57" i="3"/>
  <c r="D30" i="3"/>
  <c r="D73" i="3"/>
  <c r="D88" i="3"/>
  <c r="C41" i="3"/>
  <c r="G8" i="3" s="1"/>
  <c r="B27" i="3"/>
  <c r="B99" i="3"/>
  <c r="C94" i="3"/>
  <c r="C108" i="3"/>
  <c r="C115" i="3"/>
  <c r="D101" i="3"/>
  <c r="C29" i="3"/>
  <c r="D95" i="3"/>
  <c r="C42" i="3"/>
  <c r="G7" i="3" s="1"/>
  <c r="G167" i="138"/>
  <c r="M167" i="138"/>
  <c r="H167" i="138"/>
  <c r="I167" i="138" s="1"/>
  <c r="G451" i="137"/>
  <c r="H451" i="137"/>
  <c r="I451" i="137" s="1"/>
  <c r="M451" i="137"/>
  <c r="K451" i="137"/>
  <c r="J451" i="137"/>
  <c r="G111" i="138"/>
  <c r="M111" i="138"/>
  <c r="H111" i="138"/>
  <c r="I111" i="138" s="1"/>
  <c r="J91" i="137"/>
  <c r="M91" i="137"/>
  <c r="G91" i="137"/>
  <c r="K91" i="137"/>
  <c r="H91" i="137"/>
  <c r="I91" i="137" s="1"/>
  <c r="M153" i="138"/>
  <c r="H153" i="138"/>
  <c r="I153" i="138" s="1"/>
  <c r="G153" i="138"/>
  <c r="H342" i="137"/>
  <c r="I342" i="137" s="1"/>
  <c r="J342" i="137"/>
  <c r="M342" i="137"/>
  <c r="G342" i="137"/>
  <c r="K342" i="137"/>
  <c r="M431" i="137"/>
  <c r="H431" i="137"/>
  <c r="I431" i="137" s="1"/>
  <c r="K431" i="137"/>
  <c r="J431" i="137"/>
  <c r="G431" i="137"/>
  <c r="K210" i="137"/>
  <c r="G210" i="137"/>
  <c r="J210" i="137"/>
  <c r="H210" i="137"/>
  <c r="I210" i="137" s="1"/>
  <c r="M210" i="137"/>
  <c r="K429" i="137"/>
  <c r="J429" i="137"/>
  <c r="G429" i="137"/>
  <c r="H429" i="137"/>
  <c r="I429" i="137" s="1"/>
  <c r="M429" i="137"/>
  <c r="M138" i="137"/>
  <c r="K138" i="137"/>
  <c r="G138" i="137"/>
  <c r="H138" i="137"/>
  <c r="I138" i="137" s="1"/>
  <c r="J138" i="137"/>
  <c r="H46" i="138"/>
  <c r="I46" i="138" s="1"/>
  <c r="M46" i="138"/>
  <c r="G46" i="138"/>
  <c r="K365" i="137"/>
  <c r="J365" i="137"/>
  <c r="M365" i="137"/>
  <c r="G365" i="137"/>
  <c r="H365" i="137"/>
  <c r="I365" i="137" s="1"/>
  <c r="M349" i="137"/>
  <c r="J349" i="137"/>
  <c r="K349" i="137"/>
  <c r="G349" i="137"/>
  <c r="H349" i="137"/>
  <c r="I349" i="137" s="1"/>
  <c r="G291" i="137"/>
  <c r="J291" i="137"/>
  <c r="K291" i="137"/>
  <c r="H291" i="137"/>
  <c r="I291" i="137" s="1"/>
  <c r="M291" i="137"/>
  <c r="G439" i="137"/>
  <c r="J439" i="137"/>
  <c r="H439" i="137"/>
  <c r="I439" i="137" s="1"/>
  <c r="M439" i="137"/>
  <c r="K439" i="137"/>
  <c r="G163" i="137"/>
  <c r="J163" i="137"/>
  <c r="K163" i="137"/>
  <c r="M163" i="137"/>
  <c r="H163" i="137"/>
  <c r="I163" i="137" s="1"/>
  <c r="M207" i="137"/>
  <c r="K207" i="137"/>
  <c r="J207" i="137"/>
  <c r="H207" i="137"/>
  <c r="I207" i="137" s="1"/>
  <c r="G207" i="137"/>
  <c r="M370" i="137"/>
  <c r="H370" i="137"/>
  <c r="I370" i="137" s="1"/>
  <c r="G370" i="137"/>
  <c r="K370" i="137"/>
  <c r="J370" i="137"/>
  <c r="M158" i="137"/>
  <c r="J158" i="137"/>
  <c r="H158" i="137"/>
  <c r="I158" i="137" s="1"/>
  <c r="G158" i="137"/>
  <c r="K158" i="137"/>
  <c r="J250" i="137"/>
  <c r="G250" i="137"/>
  <c r="H250" i="137"/>
  <c r="I250" i="137" s="1"/>
  <c r="M250" i="137"/>
  <c r="K250" i="137"/>
  <c r="G120" i="137"/>
  <c r="H120" i="137"/>
  <c r="I120" i="137" s="1"/>
  <c r="K120" i="137"/>
  <c r="J120" i="137"/>
  <c r="M120" i="137"/>
  <c r="G38" i="137"/>
  <c r="J38" i="137"/>
  <c r="K38" i="137"/>
  <c r="M38" i="137"/>
  <c r="H38" i="137"/>
  <c r="I38" i="137" s="1"/>
  <c r="M63" i="138"/>
  <c r="H63" i="138"/>
  <c r="I63" i="138" s="1"/>
  <c r="G63" i="138"/>
  <c r="K5" i="137"/>
  <c r="H5" i="137"/>
  <c r="I5" i="137" s="1"/>
  <c r="M5" i="137"/>
  <c r="J5" i="137"/>
  <c r="G5" i="137"/>
  <c r="M269" i="137"/>
  <c r="K269" i="137"/>
  <c r="H269" i="137"/>
  <c r="I269" i="137" s="1"/>
  <c r="G269" i="137"/>
  <c r="J269" i="137"/>
  <c r="H191" i="137"/>
  <c r="I191" i="137" s="1"/>
  <c r="M191" i="137"/>
  <c r="K191" i="137"/>
  <c r="G191" i="137"/>
  <c r="J191" i="137"/>
  <c r="K9" i="137"/>
  <c r="M9" i="137"/>
  <c r="J9" i="137"/>
  <c r="G9" i="137"/>
  <c r="H9" i="137"/>
  <c r="I9" i="137" s="1"/>
  <c r="M206" i="137"/>
  <c r="J206" i="137"/>
  <c r="H206" i="137"/>
  <c r="I206" i="137" s="1"/>
  <c r="G206" i="137"/>
  <c r="K206" i="137"/>
  <c r="K282" i="137"/>
  <c r="H282" i="137"/>
  <c r="I282" i="137" s="1"/>
  <c r="G282" i="137"/>
  <c r="M282" i="137"/>
  <c r="J282" i="137"/>
  <c r="H185" i="137"/>
  <c r="I185" i="137" s="1"/>
  <c r="J185" i="137"/>
  <c r="M185" i="137"/>
  <c r="G185" i="137"/>
  <c r="K185" i="137"/>
  <c r="H219" i="137"/>
  <c r="I219" i="137" s="1"/>
  <c r="J219" i="137"/>
  <c r="M219" i="137"/>
  <c r="G219" i="137"/>
  <c r="K219" i="137"/>
  <c r="H137" i="137"/>
  <c r="I137" i="137" s="1"/>
  <c r="K137" i="137"/>
  <c r="J137" i="137"/>
  <c r="G137" i="137"/>
  <c r="M137" i="137"/>
  <c r="K24" i="137"/>
  <c r="G24" i="137"/>
  <c r="M24" i="137"/>
  <c r="H24" i="137"/>
  <c r="I24" i="137" s="1"/>
  <c r="J24" i="137"/>
  <c r="K77" i="137"/>
  <c r="G77" i="137"/>
  <c r="J77" i="137"/>
  <c r="M77" i="137"/>
  <c r="H77" i="137"/>
  <c r="I77" i="137" s="1"/>
  <c r="J371" i="137"/>
  <c r="H371" i="137"/>
  <c r="I371" i="137" s="1"/>
  <c r="K371" i="137"/>
  <c r="G371" i="137"/>
  <c r="M371" i="137"/>
  <c r="G5" i="3"/>
  <c r="M5" i="3"/>
  <c r="J8" i="3"/>
  <c r="G136" i="138"/>
  <c r="H136" i="138"/>
  <c r="I136" i="138" s="1"/>
  <c r="M136" i="138"/>
  <c r="H56" i="138"/>
  <c r="I56" i="138" s="1"/>
  <c r="M56" i="138"/>
  <c r="G56" i="138"/>
  <c r="H109" i="138"/>
  <c r="I109" i="138" s="1"/>
  <c r="M109" i="138"/>
  <c r="G109" i="138"/>
  <c r="J100" i="138"/>
  <c r="K100" i="138"/>
  <c r="H409" i="137"/>
  <c r="I409" i="137" s="1"/>
  <c r="M409" i="137"/>
  <c r="G409" i="137"/>
  <c r="J409" i="137"/>
  <c r="K409" i="137"/>
  <c r="G265" i="137"/>
  <c r="M265" i="137"/>
  <c r="K265" i="137"/>
  <c r="J265" i="137"/>
  <c r="H265" i="137"/>
  <c r="I265" i="137" s="1"/>
  <c r="M375" i="137"/>
  <c r="K375" i="137"/>
  <c r="J375" i="137"/>
  <c r="G375" i="137"/>
  <c r="H375" i="137"/>
  <c r="I375" i="137" s="1"/>
  <c r="G413" i="137"/>
  <c r="H413" i="137"/>
  <c r="I413" i="137" s="1"/>
  <c r="J413" i="137"/>
  <c r="M413" i="137"/>
  <c r="K413" i="137"/>
  <c r="G157" i="138"/>
  <c r="M157" i="138"/>
  <c r="H157" i="138"/>
  <c r="I157" i="138" s="1"/>
  <c r="H240" i="137"/>
  <c r="I240" i="137" s="1"/>
  <c r="J240" i="137"/>
  <c r="M240" i="137"/>
  <c r="G240" i="137"/>
  <c r="K240" i="137"/>
  <c r="K211" i="137"/>
  <c r="G211" i="137"/>
  <c r="H211" i="137"/>
  <c r="I211" i="137" s="1"/>
  <c r="J211" i="137"/>
  <c r="M211" i="137"/>
  <c r="M152" i="137"/>
  <c r="J152" i="137"/>
  <c r="H152" i="137"/>
  <c r="I152" i="137" s="1"/>
  <c r="G152" i="137"/>
  <c r="K152" i="137"/>
  <c r="G194" i="137"/>
  <c r="J194" i="137"/>
  <c r="K194" i="137"/>
  <c r="H194" i="137"/>
  <c r="I194" i="137" s="1"/>
  <c r="M194" i="137"/>
  <c r="M135" i="138"/>
  <c r="G135" i="138"/>
  <c r="H135" i="138"/>
  <c r="I135" i="138" s="1"/>
  <c r="M45" i="138"/>
  <c r="G45" i="138"/>
  <c r="H45" i="138"/>
  <c r="I45" i="138" s="1"/>
  <c r="H129" i="138"/>
  <c r="I129" i="138" s="1"/>
  <c r="M129" i="138"/>
  <c r="G129" i="138"/>
  <c r="M181" i="137"/>
  <c r="G181" i="137"/>
  <c r="H181" i="137"/>
  <c r="I181" i="137" s="1"/>
  <c r="K181" i="137"/>
  <c r="J181" i="137"/>
  <c r="K149" i="137"/>
  <c r="G149" i="137"/>
  <c r="H149" i="137"/>
  <c r="I149" i="137" s="1"/>
  <c r="M149" i="137"/>
  <c r="J149" i="137"/>
  <c r="H97" i="138"/>
  <c r="I97" i="138" s="1"/>
  <c r="M97" i="138"/>
  <c r="G97" i="138"/>
  <c r="G289" i="137"/>
  <c r="K289" i="137"/>
  <c r="H289" i="137"/>
  <c r="I289" i="137" s="1"/>
  <c r="J289" i="137"/>
  <c r="M289" i="137"/>
  <c r="J448" i="137"/>
  <c r="M448" i="137"/>
  <c r="H448" i="137"/>
  <c r="I448" i="137" s="1"/>
  <c r="G448" i="137"/>
  <c r="K448" i="137"/>
  <c r="K209" i="137"/>
  <c r="J209" i="137"/>
  <c r="H209" i="137"/>
  <c r="I209" i="137" s="1"/>
  <c r="M209" i="137"/>
  <c r="G209" i="137"/>
  <c r="J67" i="137"/>
  <c r="M67" i="137"/>
  <c r="G67" i="137"/>
  <c r="H67" i="137"/>
  <c r="I67" i="137" s="1"/>
  <c r="K67" i="137"/>
  <c r="H379" i="137"/>
  <c r="I379" i="137" s="1"/>
  <c r="G379" i="137"/>
  <c r="J379" i="137"/>
  <c r="K379" i="137"/>
  <c r="M379" i="137"/>
  <c r="K13" i="137"/>
  <c r="J13" i="137"/>
  <c r="H13" i="137"/>
  <c r="I13" i="137" s="1"/>
  <c r="G13" i="137"/>
  <c r="M13" i="137"/>
  <c r="J333" i="137"/>
  <c r="H333" i="137"/>
  <c r="I333" i="137" s="1"/>
  <c r="G333" i="137"/>
  <c r="K333" i="137"/>
  <c r="M333" i="137"/>
  <c r="H167" i="137"/>
  <c r="I167" i="137" s="1"/>
  <c r="K167" i="137"/>
  <c r="J167" i="137"/>
  <c r="G167" i="137"/>
  <c r="M167" i="137"/>
  <c r="H98" i="138"/>
  <c r="I98" i="138" s="1"/>
  <c r="G98" i="138"/>
  <c r="M98" i="138"/>
  <c r="H382" i="137"/>
  <c r="I382" i="137" s="1"/>
  <c r="K382" i="137"/>
  <c r="G382" i="137"/>
  <c r="M382" i="137"/>
  <c r="J382" i="137"/>
  <c r="J350" i="137"/>
  <c r="M350" i="137"/>
  <c r="K350" i="137"/>
  <c r="H350" i="137"/>
  <c r="I350" i="137" s="1"/>
  <c r="G350" i="137"/>
  <c r="M93" i="137"/>
  <c r="J93" i="137"/>
  <c r="H93" i="137"/>
  <c r="I93" i="137" s="1"/>
  <c r="K93" i="137"/>
  <c r="G93" i="137"/>
  <c r="H143" i="138"/>
  <c r="I143" i="138" s="1"/>
  <c r="G143" i="138"/>
  <c r="M143" i="138"/>
  <c r="H235" i="137"/>
  <c r="I235" i="137" s="1"/>
  <c r="G235" i="137"/>
  <c r="K235" i="137"/>
  <c r="M235" i="137"/>
  <c r="J235" i="137"/>
  <c r="H5" i="138"/>
  <c r="I5" i="138" s="1"/>
  <c r="G5" i="138"/>
  <c r="M5" i="138"/>
  <c r="J392" i="137"/>
  <c r="H392" i="137"/>
  <c r="I392" i="137" s="1"/>
  <c r="G392" i="137"/>
  <c r="K392" i="137"/>
  <c r="M392" i="137"/>
  <c r="H369" i="137"/>
  <c r="I369" i="137" s="1"/>
  <c r="J369" i="137"/>
  <c r="K369" i="137"/>
  <c r="G369" i="137"/>
  <c r="M369" i="137"/>
  <c r="H428" i="137"/>
  <c r="I428" i="137" s="1"/>
  <c r="K428" i="137"/>
  <c r="G428" i="137"/>
  <c r="M428" i="137"/>
  <c r="J428" i="137"/>
  <c r="J119" i="137"/>
  <c r="K119" i="137"/>
  <c r="G119" i="137"/>
  <c r="M119" i="137"/>
  <c r="H119" i="137"/>
  <c r="I119" i="137" s="1"/>
  <c r="M54" i="138"/>
  <c r="H54" i="138"/>
  <c r="I54" i="138" s="1"/>
  <c r="G54" i="138"/>
  <c r="J374" i="137"/>
  <c r="H374" i="137"/>
  <c r="I374" i="137" s="1"/>
  <c r="G374" i="137"/>
  <c r="K374" i="137"/>
  <c r="M374" i="137"/>
  <c r="M68" i="137"/>
  <c r="J68" i="137"/>
  <c r="H68" i="137"/>
  <c r="I68" i="137" s="1"/>
  <c r="K68" i="137"/>
  <c r="G68" i="137"/>
  <c r="H33" i="137"/>
  <c r="I33" i="137" s="1"/>
  <c r="K33" i="137"/>
  <c r="J33" i="137"/>
  <c r="G33" i="137"/>
  <c r="M33" i="137"/>
  <c r="H182" i="137"/>
  <c r="I182" i="137" s="1"/>
  <c r="G182" i="137"/>
  <c r="J182" i="137"/>
  <c r="M182" i="137"/>
  <c r="K182" i="137"/>
  <c r="H83" i="138"/>
  <c r="I83" i="138" s="1"/>
  <c r="G83" i="138"/>
  <c r="M83" i="138"/>
  <c r="M153" i="137"/>
  <c r="K153" i="137"/>
  <c r="H153" i="137"/>
  <c r="I153" i="137" s="1"/>
  <c r="J153" i="137"/>
  <c r="G153" i="137"/>
  <c r="G445" i="137"/>
  <c r="M445" i="137"/>
  <c r="J445" i="137"/>
  <c r="H445" i="137"/>
  <c r="I445" i="137" s="1"/>
  <c r="K445" i="137"/>
  <c r="H345" i="137"/>
  <c r="I345" i="137" s="1"/>
  <c r="M345" i="137"/>
  <c r="G345" i="137"/>
  <c r="K345" i="137"/>
  <c r="J345" i="137"/>
  <c r="G22" i="137"/>
  <c r="K22" i="137"/>
  <c r="H22" i="137"/>
  <c r="I22" i="137" s="1"/>
  <c r="J22" i="137"/>
  <c r="M22" i="137"/>
  <c r="G119" i="138"/>
  <c r="M119" i="138"/>
  <c r="H119" i="138"/>
  <c r="I119" i="138" s="1"/>
  <c r="G22" i="138"/>
  <c r="H22" i="138"/>
  <c r="I22" i="138" s="1"/>
  <c r="M22" i="138"/>
  <c r="M86" i="138"/>
  <c r="H86" i="138"/>
  <c r="I86" i="138" s="1"/>
  <c r="G86" i="138"/>
  <c r="O2" i="137"/>
  <c r="G187" i="137"/>
  <c r="J187" i="137"/>
  <c r="M187" i="137"/>
  <c r="K187" i="137"/>
  <c r="H187" i="137"/>
  <c r="I187" i="137" s="1"/>
  <c r="M218" i="137"/>
  <c r="G218" i="137"/>
  <c r="K218" i="137"/>
  <c r="H218" i="137"/>
  <c r="I218" i="137" s="1"/>
  <c r="J218" i="137"/>
  <c r="K430" i="137"/>
  <c r="J430" i="137"/>
  <c r="M430" i="137"/>
  <c r="H430" i="137"/>
  <c r="I430" i="137" s="1"/>
  <c r="G430" i="137"/>
  <c r="M286" i="137"/>
  <c r="H286" i="137"/>
  <c r="I286" i="137" s="1"/>
  <c r="K286" i="137"/>
  <c r="G286" i="137"/>
  <c r="J286" i="137"/>
  <c r="M341" i="137"/>
  <c r="G341" i="137"/>
  <c r="J341" i="137"/>
  <c r="K341" i="137"/>
  <c r="H341" i="137"/>
  <c r="I341" i="137" s="1"/>
  <c r="J274" i="137"/>
  <c r="K274" i="137"/>
  <c r="H274" i="137"/>
  <c r="I274" i="137" s="1"/>
  <c r="G274" i="137"/>
  <c r="M274" i="137"/>
  <c r="H354" i="137"/>
  <c r="I354" i="137" s="1"/>
  <c r="K354" i="137"/>
  <c r="M354" i="137"/>
  <c r="J354" i="137"/>
  <c r="G354" i="137"/>
  <c r="G326" i="137"/>
  <c r="K326" i="137"/>
  <c r="H326" i="137"/>
  <c r="I326" i="137" s="1"/>
  <c r="J326" i="137"/>
  <c r="M326" i="137"/>
  <c r="H66" i="137"/>
  <c r="I66" i="137" s="1"/>
  <c r="G66" i="137"/>
  <c r="K66" i="137"/>
  <c r="M66" i="137"/>
  <c r="J66" i="137"/>
  <c r="M102" i="137"/>
  <c r="K102" i="137"/>
  <c r="J102" i="137"/>
  <c r="G102" i="137"/>
  <c r="H102" i="137"/>
  <c r="I102" i="137" s="1"/>
  <c r="M220" i="137"/>
  <c r="G220" i="137"/>
  <c r="J220" i="137"/>
  <c r="K220" i="137"/>
  <c r="H220" i="137"/>
  <c r="I220" i="137" s="1"/>
  <c r="M51" i="138"/>
  <c r="G51" i="138"/>
  <c r="H51" i="138"/>
  <c r="I51" i="138" s="1"/>
  <c r="K421" i="137"/>
  <c r="G421" i="137"/>
  <c r="H421" i="137"/>
  <c r="I421" i="137" s="1"/>
  <c r="M421" i="137"/>
  <c r="J421" i="137"/>
  <c r="M390" i="137"/>
  <c r="H390" i="137"/>
  <c r="I390" i="137" s="1"/>
  <c r="J390" i="137"/>
  <c r="G390" i="137"/>
  <c r="K390" i="137"/>
  <c r="H135" i="137"/>
  <c r="I135" i="137" s="1"/>
  <c r="K135" i="137"/>
  <c r="G135" i="137"/>
  <c r="M135" i="137"/>
  <c r="J135" i="137"/>
  <c r="K160" i="137"/>
  <c r="J160" i="137"/>
  <c r="H160" i="137"/>
  <c r="I160" i="137" s="1"/>
  <c r="G160" i="137"/>
  <c r="M160" i="137"/>
  <c r="J366" i="137"/>
  <c r="M366" i="137"/>
  <c r="K366" i="137"/>
  <c r="G366" i="137"/>
  <c r="H366" i="137"/>
  <c r="I366" i="137" s="1"/>
  <c r="J389" i="137"/>
  <c r="H389" i="137"/>
  <c r="I389" i="137" s="1"/>
  <c r="M389" i="137"/>
  <c r="G389" i="137"/>
  <c r="K389" i="137"/>
  <c r="K287" i="137"/>
  <c r="G287" i="137"/>
  <c r="M287" i="137"/>
  <c r="J287" i="137"/>
  <c r="H287" i="137"/>
  <c r="I287" i="137" s="1"/>
  <c r="M12" i="138"/>
  <c r="H12" i="138"/>
  <c r="I12" i="138" s="1"/>
  <c r="G12" i="138"/>
  <c r="H43" i="137"/>
  <c r="I43" i="137" s="1"/>
  <c r="G43" i="137"/>
  <c r="K43" i="137"/>
  <c r="J43" i="137"/>
  <c r="M43" i="137"/>
  <c r="M446" i="137"/>
  <c r="K446" i="137"/>
  <c r="J446" i="137"/>
  <c r="H446" i="137"/>
  <c r="I446" i="137" s="1"/>
  <c r="G446" i="137"/>
  <c r="M335" i="137"/>
  <c r="J335" i="137"/>
  <c r="K335" i="137"/>
  <c r="H335" i="137"/>
  <c r="I335" i="137" s="1"/>
  <c r="G335" i="137"/>
  <c r="H38" i="138"/>
  <c r="I38" i="138" s="1"/>
  <c r="M38" i="138"/>
  <c r="G38" i="138"/>
  <c r="G295" i="137"/>
  <c r="M295" i="137"/>
  <c r="J295" i="137"/>
  <c r="H295" i="137"/>
  <c r="I295" i="137" s="1"/>
  <c r="K295" i="137"/>
  <c r="J165" i="137"/>
  <c r="H165" i="137"/>
  <c r="I165" i="137" s="1"/>
  <c r="M165" i="137"/>
  <c r="K165" i="137"/>
  <c r="G165" i="137"/>
  <c r="H82" i="137"/>
  <c r="I82" i="137" s="1"/>
  <c r="J82" i="137"/>
  <c r="M82" i="137"/>
  <c r="G82" i="137"/>
  <c r="K82" i="137"/>
  <c r="G321" i="137"/>
  <c r="H321" i="137"/>
  <c r="I321" i="137" s="1"/>
  <c r="M321" i="137"/>
  <c r="K321" i="137"/>
  <c r="J321" i="137"/>
  <c r="K171" i="137"/>
  <c r="H171" i="137"/>
  <c r="I171" i="137" s="1"/>
  <c r="G171" i="137"/>
  <c r="J171" i="137"/>
  <c r="M171" i="137"/>
  <c r="J303" i="137"/>
  <c r="K303" i="137"/>
  <c r="H303" i="137"/>
  <c r="I303" i="137" s="1"/>
  <c r="G303" i="137"/>
  <c r="M303" i="137"/>
  <c r="G116" i="137"/>
  <c r="J116" i="137"/>
  <c r="K116" i="137"/>
  <c r="H116" i="137"/>
  <c r="I116" i="137" s="1"/>
  <c r="M116" i="137"/>
  <c r="G6" i="138"/>
  <c r="H6" i="138"/>
  <c r="I6" i="138" s="1"/>
  <c r="M6" i="138"/>
  <c r="G115" i="138"/>
  <c r="H115" i="138"/>
  <c r="I115" i="138" s="1"/>
  <c r="M115" i="138"/>
  <c r="K221" i="137"/>
  <c r="G221" i="137"/>
  <c r="M221" i="137"/>
  <c r="J221" i="137"/>
  <c r="H221" i="137"/>
  <c r="I221" i="137" s="1"/>
  <c r="G322" i="137"/>
  <c r="K322" i="137"/>
  <c r="J322" i="137"/>
  <c r="H322" i="137"/>
  <c r="I322" i="137" s="1"/>
  <c r="M322" i="137"/>
  <c r="H127" i="138"/>
  <c r="I127" i="138" s="1"/>
  <c r="G127" i="138"/>
  <c r="M127" i="138"/>
  <c r="G160" i="138"/>
  <c r="H160" i="138"/>
  <c r="I160" i="138" s="1"/>
  <c r="M160" i="138"/>
  <c r="K336" i="137"/>
  <c r="G336" i="137"/>
  <c r="M336" i="137"/>
  <c r="J336" i="137"/>
  <c r="H336" i="137"/>
  <c r="I336" i="137" s="1"/>
  <c r="J384" i="137"/>
  <c r="K384" i="137"/>
  <c r="M384" i="137"/>
  <c r="H384" i="137"/>
  <c r="I384" i="137" s="1"/>
  <c r="G384" i="137"/>
  <c r="G44" i="137"/>
  <c r="H44" i="137"/>
  <c r="I44" i="137" s="1"/>
  <c r="K44" i="137"/>
  <c r="J44" i="137"/>
  <c r="M44" i="137"/>
  <c r="H410" i="137"/>
  <c r="I410" i="137" s="1"/>
  <c r="J410" i="137"/>
  <c r="K410" i="137"/>
  <c r="M410" i="137"/>
  <c r="G410" i="137"/>
  <c r="M239" i="137"/>
  <c r="K239" i="137"/>
  <c r="H239" i="137"/>
  <c r="I239" i="137" s="1"/>
  <c r="J239" i="137"/>
  <c r="G239" i="137"/>
  <c r="G66" i="138"/>
  <c r="M66" i="138"/>
  <c r="H66" i="138"/>
  <c r="I66" i="138" s="1"/>
  <c r="H223" i="137"/>
  <c r="I223" i="137" s="1"/>
  <c r="K223" i="137"/>
  <c r="M223" i="137"/>
  <c r="J223" i="137"/>
  <c r="G223" i="137"/>
  <c r="M395" i="137"/>
  <c r="H395" i="137"/>
  <c r="I395" i="137" s="1"/>
  <c r="J395" i="137"/>
  <c r="G395" i="137"/>
  <c r="K395" i="137"/>
  <c r="J401" i="137"/>
  <c r="M401" i="137"/>
  <c r="H401" i="137"/>
  <c r="I401" i="137" s="1"/>
  <c r="K401" i="137"/>
  <c r="G401" i="137"/>
  <c r="G144" i="137"/>
  <c r="J144" i="137"/>
  <c r="K144" i="137"/>
  <c r="M144" i="137"/>
  <c r="H144" i="137"/>
  <c r="I144" i="137" s="1"/>
  <c r="M79" i="138"/>
  <c r="H79" i="138"/>
  <c r="I79" i="138" s="1"/>
  <c r="G79" i="138"/>
  <c r="H158" i="138"/>
  <c r="I158" i="138" s="1"/>
  <c r="G158" i="138"/>
  <c r="M158" i="138"/>
  <c r="H118" i="138"/>
  <c r="I118" i="138" s="1"/>
  <c r="G118" i="138"/>
  <c r="M118" i="138"/>
  <c r="M348" i="137"/>
  <c r="K348" i="137"/>
  <c r="G348" i="137"/>
  <c r="H348" i="137"/>
  <c r="I348" i="137" s="1"/>
  <c r="J348" i="137"/>
  <c r="K334" i="137"/>
  <c r="H334" i="137"/>
  <c r="I334" i="137" s="1"/>
  <c r="M334" i="137"/>
  <c r="G334" i="137"/>
  <c r="J334" i="137"/>
  <c r="H92" i="138"/>
  <c r="I92" i="138" s="1"/>
  <c r="M92" i="138"/>
  <c r="G92" i="138"/>
  <c r="S2" i="137"/>
  <c r="J4" i="3"/>
  <c r="G70" i="138"/>
  <c r="M70" i="138"/>
  <c r="H70" i="138"/>
  <c r="I70" i="138" s="1"/>
  <c r="H15" i="138"/>
  <c r="I15" i="138" s="1"/>
  <c r="G15" i="138"/>
  <c r="M15" i="138"/>
  <c r="G33" i="138"/>
  <c r="H33" i="138"/>
  <c r="I33" i="138" s="1"/>
  <c r="M33" i="138"/>
  <c r="G53" i="138"/>
  <c r="H53" i="138"/>
  <c r="I53" i="138" s="1"/>
  <c r="M53" i="138"/>
  <c r="G132" i="137"/>
  <c r="M132" i="137"/>
  <c r="H132" i="137"/>
  <c r="I132" i="137" s="1"/>
  <c r="K132" i="137"/>
  <c r="J132" i="137"/>
  <c r="M48" i="138"/>
  <c r="H48" i="138"/>
  <c r="I48" i="138" s="1"/>
  <c r="G48" i="138"/>
  <c r="G29" i="137"/>
  <c r="K29" i="137"/>
  <c r="M29" i="137"/>
  <c r="H29" i="137"/>
  <c r="I29" i="137" s="1"/>
  <c r="J29" i="137"/>
  <c r="G184" i="137"/>
  <c r="H184" i="137"/>
  <c r="I184" i="137" s="1"/>
  <c r="M184" i="137"/>
  <c r="J184" i="137"/>
  <c r="K184" i="137"/>
  <c r="M85" i="137"/>
  <c r="G85" i="137"/>
  <c r="J85" i="137"/>
  <c r="K85" i="137"/>
  <c r="H85" i="137"/>
  <c r="I85" i="137" s="1"/>
  <c r="H361" i="137"/>
  <c r="I361" i="137" s="1"/>
  <c r="G361" i="137"/>
  <c r="J361" i="137"/>
  <c r="K361" i="137"/>
  <c r="M361" i="137"/>
  <c r="M266" i="137"/>
  <c r="J266" i="137"/>
  <c r="G266" i="137"/>
  <c r="K266" i="137"/>
  <c r="H266" i="137"/>
  <c r="I266" i="137" s="1"/>
  <c r="M98" i="137"/>
  <c r="H98" i="137"/>
  <c r="I98" i="137" s="1"/>
  <c r="G98" i="137"/>
  <c r="J98" i="137"/>
  <c r="K98" i="137"/>
  <c r="H21" i="138"/>
  <c r="I21" i="138" s="1"/>
  <c r="M21" i="138"/>
  <c r="G21" i="138"/>
  <c r="H200" i="137"/>
  <c r="I200" i="137" s="1"/>
  <c r="J200" i="137"/>
  <c r="K200" i="137"/>
  <c r="M200" i="137"/>
  <c r="G200" i="137"/>
  <c r="G145" i="138"/>
  <c r="H145" i="138"/>
  <c r="I145" i="138" s="1"/>
  <c r="M145" i="138"/>
  <c r="M126" i="138"/>
  <c r="H126" i="138"/>
  <c r="I126" i="138" s="1"/>
  <c r="G126" i="138"/>
  <c r="M8" i="138"/>
  <c r="G8" i="138"/>
  <c r="H8" i="138"/>
  <c r="I8" i="138" s="1"/>
  <c r="M243" i="137"/>
  <c r="J243" i="137"/>
  <c r="K243" i="137"/>
  <c r="G243" i="137"/>
  <c r="H243" i="137"/>
  <c r="I243" i="137" s="1"/>
  <c r="M319" i="137"/>
  <c r="H319" i="137"/>
  <c r="I319" i="137" s="1"/>
  <c r="K319" i="137"/>
  <c r="J319" i="137"/>
  <c r="G319" i="137"/>
  <c r="G20" i="137"/>
  <c r="H20" i="137"/>
  <c r="I20" i="137" s="1"/>
  <c r="J20" i="137"/>
  <c r="M20" i="137"/>
  <c r="K20" i="137"/>
  <c r="M117" i="137"/>
  <c r="H117" i="137"/>
  <c r="I117" i="137" s="1"/>
  <c r="G117" i="137"/>
  <c r="J117" i="137"/>
  <c r="K117" i="137"/>
  <c r="H10" i="138"/>
  <c r="I10" i="138" s="1"/>
  <c r="M10" i="138"/>
  <c r="G10" i="138"/>
  <c r="K16" i="138"/>
  <c r="K300" i="137"/>
  <c r="H300" i="137"/>
  <c r="I300" i="137" s="1"/>
  <c r="M300" i="137"/>
  <c r="J300" i="137"/>
  <c r="G300" i="137"/>
  <c r="G316" i="137"/>
  <c r="K316" i="137"/>
  <c r="H316" i="137"/>
  <c r="I316" i="137" s="1"/>
  <c r="J316" i="137"/>
  <c r="M316" i="137"/>
  <c r="H396" i="137"/>
  <c r="I396" i="137" s="1"/>
  <c r="K396" i="137"/>
  <c r="J396" i="137"/>
  <c r="G396" i="137"/>
  <c r="M396" i="137"/>
  <c r="J380" i="137"/>
  <c r="H380" i="137"/>
  <c r="I380" i="137" s="1"/>
  <c r="M380" i="137"/>
  <c r="G380" i="137"/>
  <c r="K380" i="137"/>
  <c r="M248" i="137"/>
  <c r="K248" i="137"/>
  <c r="H248" i="137"/>
  <c r="I248" i="137" s="1"/>
  <c r="J248" i="137"/>
  <c r="G248" i="137"/>
  <c r="M275" i="137"/>
  <c r="H275" i="137"/>
  <c r="I275" i="137" s="1"/>
  <c r="K275" i="137"/>
  <c r="J275" i="137"/>
  <c r="G275" i="137"/>
  <c r="G449" i="137"/>
  <c r="K449" i="137"/>
  <c r="H449" i="137"/>
  <c r="I449" i="137" s="1"/>
  <c r="M449" i="137"/>
  <c r="J449" i="137"/>
  <c r="G338" i="137"/>
  <c r="J338" i="137"/>
  <c r="H338" i="137"/>
  <c r="I338" i="137" s="1"/>
  <c r="K338" i="137"/>
  <c r="M338" i="137"/>
  <c r="H320" i="137"/>
  <c r="I320" i="137" s="1"/>
  <c r="G320" i="137"/>
  <c r="K320" i="137"/>
  <c r="M320" i="137"/>
  <c r="J320" i="137"/>
  <c r="G43" i="138"/>
  <c r="M43" i="138"/>
  <c r="H43" i="138"/>
  <c r="I43" i="138" s="1"/>
  <c r="M405" i="137"/>
  <c r="H405" i="137"/>
  <c r="I405" i="137" s="1"/>
  <c r="G405" i="137"/>
  <c r="J405" i="137"/>
  <c r="K405" i="137"/>
  <c r="H100" i="137"/>
  <c r="I100" i="137" s="1"/>
  <c r="J100" i="137"/>
  <c r="K100" i="137"/>
  <c r="G100" i="137"/>
  <c r="M100" i="137"/>
  <c r="H233" i="137"/>
  <c r="I233" i="137" s="1"/>
  <c r="J233" i="137"/>
  <c r="M233" i="137"/>
  <c r="G233" i="137"/>
  <c r="K233" i="137"/>
  <c r="H133" i="137"/>
  <c r="I133" i="137" s="1"/>
  <c r="J133" i="137"/>
  <c r="M133" i="137"/>
  <c r="K133" i="137"/>
  <c r="G133" i="137"/>
  <c r="H134" i="137"/>
  <c r="I134" i="137" s="1"/>
  <c r="G134" i="137"/>
  <c r="M134" i="137"/>
  <c r="K134" i="137"/>
  <c r="J134" i="137"/>
  <c r="G3" i="137"/>
  <c r="H3" i="137"/>
  <c r="I3" i="137" s="1"/>
  <c r="J3" i="137"/>
  <c r="K3" i="137"/>
  <c r="M3" i="137"/>
  <c r="K195" i="137"/>
  <c r="G195" i="137"/>
  <c r="H195" i="137"/>
  <c r="I195" i="137" s="1"/>
  <c r="M195" i="137"/>
  <c r="J195" i="137"/>
  <c r="M69" i="137"/>
  <c r="J69" i="137"/>
  <c r="G69" i="137"/>
  <c r="H69" i="137"/>
  <c r="I69" i="137" s="1"/>
  <c r="K69" i="137"/>
  <c r="K412" i="137"/>
  <c r="H412" i="137"/>
  <c r="I412" i="137" s="1"/>
  <c r="G412" i="137"/>
  <c r="J412" i="137"/>
  <c r="M412" i="137"/>
  <c r="K290" i="137"/>
  <c r="M290" i="137"/>
  <c r="J290" i="137"/>
  <c r="G290" i="137"/>
  <c r="H290" i="137"/>
  <c r="I290" i="137" s="1"/>
  <c r="M346" i="137"/>
  <c r="K346" i="137"/>
  <c r="H346" i="137"/>
  <c r="I346" i="137" s="1"/>
  <c r="J346" i="137"/>
  <c r="G346" i="137"/>
  <c r="M8" i="3"/>
  <c r="H113" i="138"/>
  <c r="I113" i="138" s="1"/>
  <c r="G113" i="138"/>
  <c r="M113" i="138"/>
  <c r="M23" i="138"/>
  <c r="G23" i="138"/>
  <c r="H23" i="138"/>
  <c r="I23" i="138" s="1"/>
  <c r="M85" i="138"/>
  <c r="H85" i="138"/>
  <c r="I85" i="138" s="1"/>
  <c r="G85" i="138"/>
  <c r="M236" i="137"/>
  <c r="J236" i="137"/>
  <c r="H236" i="137"/>
  <c r="I236" i="137" s="1"/>
  <c r="K236" i="137"/>
  <c r="G236" i="137"/>
  <c r="J363" i="137"/>
  <c r="K363" i="137"/>
  <c r="M363" i="137"/>
  <c r="H363" i="137"/>
  <c r="I363" i="137" s="1"/>
  <c r="G363" i="137"/>
  <c r="M417" i="137"/>
  <c r="K417" i="137"/>
  <c r="G417" i="137"/>
  <c r="J417" i="137"/>
  <c r="H417" i="137"/>
  <c r="I417" i="137" s="1"/>
  <c r="J362" i="137"/>
  <c r="H362" i="137"/>
  <c r="I362" i="137" s="1"/>
  <c r="M362" i="137"/>
  <c r="K362" i="137"/>
  <c r="G362" i="137"/>
  <c r="K71" i="137"/>
  <c r="H71" i="137"/>
  <c r="I71" i="137" s="1"/>
  <c r="G71" i="137"/>
  <c r="J71" i="137"/>
  <c r="M71" i="137"/>
  <c r="M55" i="137"/>
  <c r="H55" i="137"/>
  <c r="I55" i="137" s="1"/>
  <c r="G55" i="137"/>
  <c r="J55" i="137"/>
  <c r="K55" i="137"/>
  <c r="G112" i="137"/>
  <c r="H112" i="137"/>
  <c r="I112" i="137" s="1"/>
  <c r="K112" i="137"/>
  <c r="M112" i="137"/>
  <c r="J112" i="137"/>
  <c r="K104" i="137"/>
  <c r="H104" i="137"/>
  <c r="I104" i="137" s="1"/>
  <c r="J104" i="137"/>
  <c r="G104" i="137"/>
  <c r="M104" i="137"/>
  <c r="G41" i="138"/>
  <c r="M41" i="138"/>
  <c r="H41" i="138"/>
  <c r="I41" i="138" s="1"/>
  <c r="H267" i="137"/>
  <c r="I267" i="137" s="1"/>
  <c r="G267" i="137"/>
  <c r="K267" i="137"/>
  <c r="M267" i="137"/>
  <c r="J267" i="137"/>
  <c r="H164" i="138"/>
  <c r="I164" i="138" s="1"/>
  <c r="G164" i="138"/>
  <c r="M164" i="138"/>
  <c r="G9" i="138"/>
  <c r="H9" i="138"/>
  <c r="I9" i="138" s="1"/>
  <c r="M9" i="138"/>
  <c r="K139" i="137"/>
  <c r="J139" i="137"/>
  <c r="G139" i="137"/>
  <c r="H139" i="137"/>
  <c r="I139" i="137" s="1"/>
  <c r="M139" i="137"/>
  <c r="H214" i="137"/>
  <c r="I214" i="137" s="1"/>
  <c r="K214" i="137"/>
  <c r="M214" i="137"/>
  <c r="J214" i="137"/>
  <c r="G214" i="137"/>
  <c r="H57" i="137"/>
  <c r="I57" i="137" s="1"/>
  <c r="M57" i="137"/>
  <c r="J57" i="137"/>
  <c r="K57" i="137"/>
  <c r="G57" i="137"/>
  <c r="G35" i="138"/>
  <c r="H35" i="138"/>
  <c r="I35" i="138" s="1"/>
  <c r="M35" i="138"/>
  <c r="G95" i="138"/>
  <c r="M95" i="138"/>
  <c r="H95" i="138"/>
  <c r="I95" i="138" s="1"/>
  <c r="H40" i="137"/>
  <c r="I40" i="137" s="1"/>
  <c r="G40" i="137"/>
  <c r="M40" i="137"/>
  <c r="J40" i="137"/>
  <c r="K40" i="137"/>
  <c r="M4" i="138"/>
  <c r="G4" i="138"/>
  <c r="H4" i="138"/>
  <c r="I4" i="138" s="1"/>
  <c r="M72" i="137"/>
  <c r="G72" i="137"/>
  <c r="K72" i="137"/>
  <c r="H72" i="137"/>
  <c r="I72" i="137" s="1"/>
  <c r="J72" i="137"/>
  <c r="M76" i="138"/>
  <c r="H76" i="138"/>
  <c r="I76" i="138" s="1"/>
  <c r="G76" i="138"/>
  <c r="G261" i="137"/>
  <c r="M261" i="137"/>
  <c r="J261" i="137"/>
  <c r="H261" i="137"/>
  <c r="I261" i="137" s="1"/>
  <c r="K261" i="137"/>
  <c r="G310" i="137"/>
  <c r="H310" i="137"/>
  <c r="I310" i="137" s="1"/>
  <c r="M310" i="137"/>
  <c r="K310" i="137"/>
  <c r="J310" i="137"/>
  <c r="H25" i="138"/>
  <c r="I25" i="138" s="1"/>
  <c r="G25" i="138"/>
  <c r="M25" i="138"/>
  <c r="J49" i="137"/>
  <c r="M49" i="137"/>
  <c r="G49" i="137"/>
  <c r="K49" i="137"/>
  <c r="H49" i="137"/>
  <c r="I49" i="137" s="1"/>
  <c r="M120" i="138"/>
  <c r="H120" i="138"/>
  <c r="I120" i="138" s="1"/>
  <c r="G120" i="138"/>
  <c r="H162" i="137"/>
  <c r="I162" i="137" s="1"/>
  <c r="J162" i="137"/>
  <c r="G162" i="137"/>
  <c r="M162" i="137"/>
  <c r="K162" i="137"/>
  <c r="H424" i="137"/>
  <c r="I424" i="137" s="1"/>
  <c r="K424" i="137"/>
  <c r="G424" i="137"/>
  <c r="J424" i="137"/>
  <c r="M424" i="137"/>
  <c r="H186" i="137"/>
  <c r="I186" i="137" s="1"/>
  <c r="M186" i="137"/>
  <c r="K186" i="137"/>
  <c r="J186" i="137"/>
  <c r="G186" i="137"/>
  <c r="J169" i="137"/>
  <c r="M169" i="137"/>
  <c r="K169" i="137"/>
  <c r="H169" i="137"/>
  <c r="I169" i="137" s="1"/>
  <c r="G169" i="137"/>
  <c r="K141" i="137"/>
  <c r="G141" i="137"/>
  <c r="H141" i="137"/>
  <c r="I141" i="137" s="1"/>
  <c r="J141" i="137"/>
  <c r="M141" i="137"/>
  <c r="M90" i="138"/>
  <c r="G90" i="138"/>
  <c r="H90" i="138"/>
  <c r="I90" i="138" s="1"/>
  <c r="H110" i="138"/>
  <c r="I110" i="138" s="1"/>
  <c r="M110" i="138"/>
  <c r="G110" i="138"/>
  <c r="K88" i="137"/>
  <c r="M88" i="137"/>
  <c r="J88" i="137"/>
  <c r="G88" i="137"/>
  <c r="H88" i="137"/>
  <c r="I88" i="137" s="1"/>
  <c r="H249" i="137"/>
  <c r="I249" i="137" s="1"/>
  <c r="G249" i="137"/>
  <c r="K249" i="137"/>
  <c r="J249" i="137"/>
  <c r="M249" i="137"/>
  <c r="K255" i="137"/>
  <c r="H255" i="137"/>
  <c r="I255" i="137" s="1"/>
  <c r="J255" i="137"/>
  <c r="G255" i="137"/>
  <c r="M255" i="137"/>
  <c r="J177" i="137"/>
  <c r="M177" i="137"/>
  <c r="K177" i="137"/>
  <c r="H177" i="137"/>
  <c r="I177" i="137" s="1"/>
  <c r="G177" i="137"/>
  <c r="H69" i="138"/>
  <c r="I69" i="138" s="1"/>
  <c r="M69" i="138"/>
  <c r="G69" i="138"/>
  <c r="M190" i="137"/>
  <c r="H190" i="137"/>
  <c r="I190" i="137" s="1"/>
  <c r="K190" i="137"/>
  <c r="G190" i="137"/>
  <c r="J190" i="137"/>
  <c r="K196" i="137"/>
  <c r="M196" i="137"/>
  <c r="J196" i="137"/>
  <c r="H196" i="137"/>
  <c r="I196" i="137" s="1"/>
  <c r="G196" i="137"/>
  <c r="J131" i="137"/>
  <c r="G131" i="137"/>
  <c r="M131" i="137"/>
  <c r="K131" i="137"/>
  <c r="H131" i="137"/>
  <c r="I131" i="137" s="1"/>
  <c r="H215" i="137"/>
  <c r="I215" i="137" s="1"/>
  <c r="G215" i="137"/>
  <c r="J215" i="137"/>
  <c r="K215" i="137"/>
  <c r="M215" i="137"/>
  <c r="K54" i="137"/>
  <c r="G54" i="137"/>
  <c r="J54" i="137"/>
  <c r="H54" i="137"/>
  <c r="I54" i="137" s="1"/>
  <c r="M54" i="137"/>
  <c r="G148" i="138"/>
  <c r="H148" i="138"/>
  <c r="I148" i="138" s="1"/>
  <c r="M148" i="138"/>
  <c r="G146" i="138"/>
  <c r="M146" i="138"/>
  <c r="H146" i="138"/>
  <c r="I146" i="138" s="1"/>
  <c r="K433" i="137"/>
  <c r="J433" i="137"/>
  <c r="H433" i="137"/>
  <c r="I433" i="137" s="1"/>
  <c r="G433" i="137"/>
  <c r="M433" i="137"/>
  <c r="J318" i="137"/>
  <c r="M318" i="137"/>
  <c r="G318" i="137"/>
  <c r="H318" i="137"/>
  <c r="I318" i="137" s="1"/>
  <c r="K318" i="137"/>
  <c r="M62" i="137"/>
  <c r="H62" i="137"/>
  <c r="I62" i="137" s="1"/>
  <c r="G62" i="137"/>
  <c r="J62" i="137"/>
  <c r="K62" i="137"/>
  <c r="J245" i="137"/>
  <c r="M245" i="137"/>
  <c r="H245" i="137"/>
  <c r="I245" i="137" s="1"/>
  <c r="K245" i="137"/>
  <c r="G245" i="137"/>
  <c r="G128" i="138"/>
  <c r="M128" i="138"/>
  <c r="H128" i="138"/>
  <c r="I128" i="138" s="1"/>
  <c r="M73" i="138"/>
  <c r="H73" i="138"/>
  <c r="I73" i="138" s="1"/>
  <c r="G73" i="138"/>
  <c r="G44" i="138"/>
  <c r="M44" i="138"/>
  <c r="H44" i="138"/>
  <c r="I44" i="138" s="1"/>
  <c r="G147" i="138"/>
  <c r="H147" i="138"/>
  <c r="I147" i="138" s="1"/>
  <c r="M147" i="138"/>
  <c r="K159" i="137"/>
  <c r="J159" i="137"/>
  <c r="M159" i="137"/>
  <c r="H159" i="137"/>
  <c r="I159" i="137" s="1"/>
  <c r="G159" i="137"/>
  <c r="J422" i="137"/>
  <c r="M422" i="137"/>
  <c r="H422" i="137"/>
  <c r="I422" i="137" s="1"/>
  <c r="G422" i="137"/>
  <c r="K422" i="137"/>
  <c r="H82" i="138"/>
  <c r="I82" i="138" s="1"/>
  <c r="M82" i="138"/>
  <c r="G82" i="138"/>
  <c r="M242" i="137"/>
  <c r="J242" i="137"/>
  <c r="G242" i="137"/>
  <c r="H242" i="137"/>
  <c r="I242" i="137" s="1"/>
  <c r="K242" i="137"/>
  <c r="H297" i="137"/>
  <c r="I297" i="137" s="1"/>
  <c r="K297" i="137"/>
  <c r="J297" i="137"/>
  <c r="M297" i="137"/>
  <c r="G297" i="137"/>
  <c r="J188" i="137"/>
  <c r="K188" i="137"/>
  <c r="G188" i="137"/>
  <c r="M188" i="137"/>
  <c r="H188" i="137"/>
  <c r="I188" i="137" s="1"/>
  <c r="K254" i="137"/>
  <c r="M254" i="137"/>
  <c r="G254" i="137"/>
  <c r="J254" i="137"/>
  <c r="H254" i="137"/>
  <c r="I254" i="137" s="1"/>
  <c r="G105" i="137"/>
  <c r="K105" i="137"/>
  <c r="J105" i="137"/>
  <c r="H105" i="137"/>
  <c r="I105" i="137" s="1"/>
  <c r="M105" i="137"/>
  <c r="J268" i="137"/>
  <c r="M268" i="137"/>
  <c r="K268" i="137"/>
  <c r="H268" i="137"/>
  <c r="I268" i="137" s="1"/>
  <c r="G268" i="137"/>
  <c r="M36" i="137"/>
  <c r="J36" i="137"/>
  <c r="K36" i="137"/>
  <c r="H36" i="137"/>
  <c r="I36" i="137" s="1"/>
  <c r="G36" i="137"/>
  <c r="M76" i="137"/>
  <c r="K76" i="137"/>
  <c r="H76" i="137"/>
  <c r="I76" i="137" s="1"/>
  <c r="J76" i="137"/>
  <c r="G76" i="137"/>
  <c r="H337" i="137"/>
  <c r="I337" i="137" s="1"/>
  <c r="M337" i="137"/>
  <c r="G337" i="137"/>
  <c r="K337" i="137"/>
  <c r="J337" i="137"/>
  <c r="J244" i="137"/>
  <c r="H244" i="137"/>
  <c r="I244" i="137" s="1"/>
  <c r="K244" i="137"/>
  <c r="M244" i="137"/>
  <c r="G244" i="137"/>
  <c r="H21" i="137"/>
  <c r="I21" i="137" s="1"/>
  <c r="G21" i="137"/>
  <c r="K21" i="137"/>
  <c r="M21" i="137"/>
  <c r="J21" i="137"/>
  <c r="M114" i="138"/>
  <c r="H114" i="138"/>
  <c r="I114" i="138" s="1"/>
  <c r="G114" i="138"/>
  <c r="J343" i="137"/>
  <c r="G343" i="137"/>
  <c r="M343" i="137"/>
  <c r="H343" i="137"/>
  <c r="I343" i="137" s="1"/>
  <c r="K343" i="137"/>
  <c r="H71" i="138"/>
  <c r="I71" i="138" s="1"/>
  <c r="M71" i="138"/>
  <c r="G71" i="138"/>
  <c r="G306" i="137"/>
  <c r="H306" i="137"/>
  <c r="I306" i="137" s="1"/>
  <c r="J306" i="137"/>
  <c r="M306" i="137"/>
  <c r="K306" i="137"/>
  <c r="M402" i="137"/>
  <c r="G402" i="137"/>
  <c r="H402" i="137"/>
  <c r="I402" i="137" s="1"/>
  <c r="J402" i="137"/>
  <c r="K402" i="137"/>
  <c r="J115" i="137"/>
  <c r="G115" i="137"/>
  <c r="M115" i="137"/>
  <c r="H115" i="137"/>
  <c r="I115" i="137" s="1"/>
  <c r="K115" i="137"/>
  <c r="G93" i="138"/>
  <c r="H93" i="138"/>
  <c r="I93" i="138" s="1"/>
  <c r="M93" i="138"/>
  <c r="M146" i="137"/>
  <c r="J146" i="137"/>
  <c r="H146" i="137"/>
  <c r="I146" i="137" s="1"/>
  <c r="K146" i="137"/>
  <c r="G146" i="137"/>
  <c r="K32" i="137"/>
  <c r="G32" i="137"/>
  <c r="M32" i="137"/>
  <c r="H32" i="137"/>
  <c r="I32" i="137" s="1"/>
  <c r="J32" i="137"/>
  <c r="K14" i="137"/>
  <c r="J14" i="137"/>
  <c r="M14" i="137"/>
  <c r="G14" i="137"/>
  <c r="H14" i="137"/>
  <c r="I14" i="137" s="1"/>
  <c r="M105" i="138"/>
  <c r="H105" i="138"/>
  <c r="I105" i="138" s="1"/>
  <c r="G105" i="138"/>
  <c r="M359" i="137"/>
  <c r="J359" i="137"/>
  <c r="G359" i="137"/>
  <c r="H359" i="137"/>
  <c r="I359" i="137" s="1"/>
  <c r="K359" i="137"/>
  <c r="K114" i="137"/>
  <c r="G114" i="137"/>
  <c r="J114" i="137"/>
  <c r="M114" i="137"/>
  <c r="H114" i="137"/>
  <c r="I114" i="137" s="1"/>
  <c r="K356" i="137"/>
  <c r="M356" i="137"/>
  <c r="H356" i="137"/>
  <c r="I356" i="137" s="1"/>
  <c r="G356" i="137"/>
  <c r="J356" i="137"/>
  <c r="M367" i="137"/>
  <c r="H367" i="137"/>
  <c r="I367" i="137" s="1"/>
  <c r="G367" i="137"/>
  <c r="J367" i="137"/>
  <c r="K367" i="137"/>
  <c r="G18" i="138"/>
  <c r="H18" i="138"/>
  <c r="I18" i="138" s="1"/>
  <c r="M18" i="138"/>
  <c r="H420" i="137"/>
  <c r="I420" i="137" s="1"/>
  <c r="J420" i="137"/>
  <c r="K420" i="137"/>
  <c r="G420" i="137"/>
  <c r="M420" i="137"/>
  <c r="J170" i="137"/>
  <c r="K170" i="137"/>
  <c r="H170" i="137"/>
  <c r="I170" i="137" s="1"/>
  <c r="G170" i="137"/>
  <c r="M170" i="137"/>
  <c r="J308" i="137"/>
  <c r="G308" i="137"/>
  <c r="H308" i="137"/>
  <c r="I308" i="137" s="1"/>
  <c r="M308" i="137"/>
  <c r="K308" i="137"/>
  <c r="J273" i="137"/>
  <c r="M273" i="137"/>
  <c r="G273" i="137"/>
  <c r="H273" i="137"/>
  <c r="I273" i="137" s="1"/>
  <c r="K273" i="137"/>
  <c r="K323" i="137"/>
  <c r="J323" i="137"/>
  <c r="M323" i="137"/>
  <c r="G323" i="137"/>
  <c r="H323" i="137"/>
  <c r="I323" i="137" s="1"/>
  <c r="G281" i="137"/>
  <c r="H281" i="137"/>
  <c r="I281" i="137" s="1"/>
  <c r="J281" i="137"/>
  <c r="K281" i="137"/>
  <c r="M281" i="137"/>
  <c r="G41" i="137"/>
  <c r="K41" i="137"/>
  <c r="J41" i="137"/>
  <c r="M41" i="137"/>
  <c r="H41" i="137"/>
  <c r="I41" i="137" s="1"/>
  <c r="H62" i="138"/>
  <c r="I62" i="138" s="1"/>
  <c r="G62" i="138"/>
  <c r="M62" i="138"/>
  <c r="M262" i="137"/>
  <c r="G262" i="137"/>
  <c r="H262" i="137"/>
  <c r="I262" i="137" s="1"/>
  <c r="K262" i="137"/>
  <c r="J262" i="137"/>
  <c r="M264" i="137"/>
  <c r="J264" i="137"/>
  <c r="H264" i="137"/>
  <c r="I264" i="137" s="1"/>
  <c r="K264" i="137"/>
  <c r="G264" i="137"/>
  <c r="H314" i="137"/>
  <c r="I314" i="137" s="1"/>
  <c r="M314" i="137"/>
  <c r="J314" i="137"/>
  <c r="G314" i="137"/>
  <c r="K314" i="137"/>
  <c r="G9" i="3"/>
  <c r="M14" i="138"/>
  <c r="G14" i="138"/>
  <c r="H14" i="138"/>
  <c r="I14" i="138" s="1"/>
  <c r="M89" i="138"/>
  <c r="G89" i="138"/>
  <c r="H89" i="138"/>
  <c r="I89" i="138" s="1"/>
  <c r="H13" i="138"/>
  <c r="I13" i="138" s="1"/>
  <c r="M13" i="138"/>
  <c r="G13" i="138"/>
  <c r="H108" i="138"/>
  <c r="I108" i="138" s="1"/>
  <c r="M108" i="138"/>
  <c r="G108" i="138"/>
  <c r="M117" i="138"/>
  <c r="H117" i="138"/>
  <c r="I117" i="138" s="1"/>
  <c r="G117" i="138"/>
  <c r="H50" i="138"/>
  <c r="I50" i="138" s="1"/>
  <c r="M50" i="138"/>
  <c r="G50" i="138"/>
  <c r="G440" i="137"/>
  <c r="H440" i="137"/>
  <c r="I440" i="137" s="1"/>
  <c r="K440" i="137"/>
  <c r="J440" i="137"/>
  <c r="M440" i="137"/>
  <c r="K205" i="137"/>
  <c r="J205" i="137"/>
  <c r="G205" i="137"/>
  <c r="H205" i="137"/>
  <c r="I205" i="137" s="1"/>
  <c r="M205" i="137"/>
  <c r="H441" i="137"/>
  <c r="I441" i="137" s="1"/>
  <c r="K441" i="137"/>
  <c r="J441" i="137"/>
  <c r="G441" i="137"/>
  <c r="M441" i="137"/>
  <c r="G376" i="137"/>
  <c r="J376" i="137"/>
  <c r="K376" i="137"/>
  <c r="H376" i="137"/>
  <c r="I376" i="137" s="1"/>
  <c r="M376" i="137"/>
  <c r="M272" i="137"/>
  <c r="G272" i="137"/>
  <c r="J272" i="137"/>
  <c r="K272" i="137"/>
  <c r="H272" i="137"/>
  <c r="I272" i="137" s="1"/>
  <c r="J183" i="137"/>
  <c r="H183" i="137"/>
  <c r="I183" i="137" s="1"/>
  <c r="K183" i="137"/>
  <c r="M183" i="137"/>
  <c r="G183" i="137"/>
  <c r="G28" i="137"/>
  <c r="K28" i="137"/>
  <c r="H28" i="137"/>
  <c r="I28" i="137" s="1"/>
  <c r="J28" i="137"/>
  <c r="M28" i="137"/>
  <c r="H168" i="137"/>
  <c r="I168" i="137" s="1"/>
  <c r="M168" i="137"/>
  <c r="K168" i="137"/>
  <c r="G168" i="137"/>
  <c r="J168" i="137"/>
  <c r="H87" i="137"/>
  <c r="I87" i="137" s="1"/>
  <c r="M87" i="137"/>
  <c r="K87" i="137"/>
  <c r="J87" i="137"/>
  <c r="G87" i="137"/>
  <c r="J414" i="137"/>
  <c r="H414" i="137"/>
  <c r="I414" i="137" s="1"/>
  <c r="G414" i="137"/>
  <c r="M414" i="137"/>
  <c r="K414" i="137"/>
  <c r="H438" i="137"/>
  <c r="I438" i="137" s="1"/>
  <c r="J438" i="137"/>
  <c r="M438" i="137"/>
  <c r="K438" i="137"/>
  <c r="G438" i="137"/>
  <c r="M387" i="137"/>
  <c r="H387" i="137"/>
  <c r="I387" i="137" s="1"/>
  <c r="G387" i="137"/>
  <c r="K387" i="137"/>
  <c r="J387" i="137"/>
  <c r="H133" i="138"/>
  <c r="I133" i="138" s="1"/>
  <c r="M133" i="138"/>
  <c r="G133" i="138"/>
  <c r="G74" i="138"/>
  <c r="M74" i="138"/>
  <c r="H74" i="138"/>
  <c r="I74" i="138" s="1"/>
  <c r="G29" i="138"/>
  <c r="H29" i="138"/>
  <c r="I29" i="138" s="1"/>
  <c r="M29" i="138"/>
  <c r="M276" i="137"/>
  <c r="J276" i="137"/>
  <c r="G276" i="137"/>
  <c r="H276" i="137"/>
  <c r="I276" i="137" s="1"/>
  <c r="K276" i="137"/>
  <c r="G238" i="137"/>
  <c r="M238" i="137"/>
  <c r="K238" i="137"/>
  <c r="H238" i="137"/>
  <c r="I238" i="137" s="1"/>
  <c r="J238" i="137"/>
  <c r="J150" i="137"/>
  <c r="K150" i="137"/>
  <c r="M150" i="137"/>
  <c r="H150" i="137"/>
  <c r="I150" i="137" s="1"/>
  <c r="G150" i="137"/>
  <c r="G139" i="138"/>
  <c r="M139" i="138"/>
  <c r="H139" i="138"/>
  <c r="I139" i="138" s="1"/>
  <c r="K140" i="137"/>
  <c r="G140" i="137"/>
  <c r="H140" i="137"/>
  <c r="I140" i="137" s="1"/>
  <c r="J140" i="137"/>
  <c r="M140" i="137"/>
  <c r="H246" i="137"/>
  <c r="I246" i="137" s="1"/>
  <c r="G246" i="137"/>
  <c r="J246" i="137"/>
  <c r="K246" i="137"/>
  <c r="M246" i="137"/>
  <c r="H19" i="138"/>
  <c r="I19" i="138" s="1"/>
  <c r="M19" i="138"/>
  <c r="G19" i="138"/>
  <c r="G301" i="137"/>
  <c r="J301" i="137"/>
  <c r="H301" i="137"/>
  <c r="I301" i="137" s="1"/>
  <c r="M301" i="137"/>
  <c r="K301" i="137"/>
  <c r="H136" i="137"/>
  <c r="I136" i="137" s="1"/>
  <c r="K136" i="137"/>
  <c r="M136" i="137"/>
  <c r="G136" i="137"/>
  <c r="J136" i="137"/>
  <c r="K227" i="137"/>
  <c r="J227" i="137"/>
  <c r="G227" i="137"/>
  <c r="H227" i="137"/>
  <c r="I227" i="137" s="1"/>
  <c r="M227" i="137"/>
  <c r="M15" i="137"/>
  <c r="J15" i="137"/>
  <c r="H15" i="137"/>
  <c r="I15" i="137" s="1"/>
  <c r="G15" i="137"/>
  <c r="K15" i="137"/>
  <c r="M360" i="137"/>
  <c r="J360" i="137"/>
  <c r="K360" i="137"/>
  <c r="G360" i="137"/>
  <c r="H360" i="137"/>
  <c r="I360" i="137" s="1"/>
  <c r="G130" i="137"/>
  <c r="J130" i="137"/>
  <c r="M130" i="137"/>
  <c r="K130" i="137"/>
  <c r="H130" i="137"/>
  <c r="I130" i="137" s="1"/>
  <c r="G416" i="137"/>
  <c r="K416" i="137"/>
  <c r="J416" i="137"/>
  <c r="M416" i="137"/>
  <c r="H416" i="137"/>
  <c r="I416" i="137" s="1"/>
  <c r="G73" i="137"/>
  <c r="H73" i="137"/>
  <c r="I73" i="137" s="1"/>
  <c r="M73" i="137"/>
  <c r="K73" i="137"/>
  <c r="J73" i="137"/>
  <c r="G58" i="137"/>
  <c r="K58" i="137"/>
  <c r="H58" i="137"/>
  <c r="I58" i="137" s="1"/>
  <c r="M58" i="137"/>
  <c r="J58" i="137"/>
  <c r="H107" i="138"/>
  <c r="I107" i="138" s="1"/>
  <c r="M107" i="138"/>
  <c r="G107" i="138"/>
  <c r="G103" i="138"/>
  <c r="H103" i="138"/>
  <c r="I103" i="138" s="1"/>
  <c r="M103" i="138"/>
  <c r="K128" i="137"/>
  <c r="J128" i="137"/>
  <c r="H128" i="137"/>
  <c r="I128" i="137" s="1"/>
  <c r="G128" i="137"/>
  <c r="M128" i="137"/>
  <c r="J199" i="137"/>
  <c r="H199" i="137"/>
  <c r="I199" i="137" s="1"/>
  <c r="G199" i="137"/>
  <c r="K199" i="137"/>
  <c r="M199" i="137"/>
  <c r="G408" i="137"/>
  <c r="H408" i="137"/>
  <c r="I408" i="137" s="1"/>
  <c r="J408" i="137"/>
  <c r="M408" i="137"/>
  <c r="K408" i="137"/>
  <c r="H192" i="137"/>
  <c r="I192" i="137" s="1"/>
  <c r="M192" i="137"/>
  <c r="G192" i="137"/>
  <c r="K192" i="137"/>
  <c r="J192" i="137"/>
  <c r="M17" i="138"/>
  <c r="H17" i="138"/>
  <c r="I17" i="138" s="1"/>
  <c r="G17" i="138"/>
  <c r="H121" i="138"/>
  <c r="I121" i="138" s="1"/>
  <c r="M121" i="138"/>
  <c r="G121" i="138"/>
  <c r="K277" i="137"/>
  <c r="G277" i="137"/>
  <c r="J277" i="137"/>
  <c r="H277" i="137"/>
  <c r="I277" i="137" s="1"/>
  <c r="M277" i="137"/>
  <c r="M406" i="137"/>
  <c r="J406" i="137"/>
  <c r="K406" i="137"/>
  <c r="H406" i="137"/>
  <c r="I406" i="137" s="1"/>
  <c r="G406" i="137"/>
  <c r="M83" i="137"/>
  <c r="H83" i="137"/>
  <c r="I83" i="137" s="1"/>
  <c r="J83" i="137"/>
  <c r="K83" i="137"/>
  <c r="G83" i="137"/>
  <c r="M313" i="137"/>
  <c r="G313" i="137"/>
  <c r="H313" i="137"/>
  <c r="I313" i="137" s="1"/>
  <c r="J313" i="137"/>
  <c r="K313" i="137"/>
  <c r="M87" i="138"/>
  <c r="H87" i="138"/>
  <c r="I87" i="138" s="1"/>
  <c r="G87" i="138"/>
  <c r="M130" i="138"/>
  <c r="H130" i="138"/>
  <c r="I130" i="138" s="1"/>
  <c r="G130" i="138"/>
  <c r="K197" i="137"/>
  <c r="H197" i="137"/>
  <c r="I197" i="137" s="1"/>
  <c r="J197" i="137"/>
  <c r="M197" i="137"/>
  <c r="G197" i="137"/>
  <c r="J259" i="137"/>
  <c r="H259" i="137"/>
  <c r="I259" i="137" s="1"/>
  <c r="K259" i="137"/>
  <c r="M259" i="137"/>
  <c r="G259" i="137"/>
  <c r="G312" i="137"/>
  <c r="M312" i="137"/>
  <c r="J312" i="137"/>
  <c r="K312" i="137"/>
  <c r="H312" i="137"/>
  <c r="I312" i="137" s="1"/>
  <c r="M231" i="137"/>
  <c r="G231" i="137"/>
  <c r="H231" i="137"/>
  <c r="I231" i="137" s="1"/>
  <c r="J231" i="137"/>
  <c r="K231" i="137"/>
  <c r="G61" i="138"/>
  <c r="M61" i="138"/>
  <c r="H61" i="138"/>
  <c r="I61" i="138" s="1"/>
  <c r="G216" i="137"/>
  <c r="M216" i="137"/>
  <c r="H216" i="137"/>
  <c r="I216" i="137" s="1"/>
  <c r="J216" i="137"/>
  <c r="K216" i="137"/>
  <c r="G296" i="137"/>
  <c r="M296" i="137"/>
  <c r="J296" i="137"/>
  <c r="K296" i="137"/>
  <c r="H296" i="137"/>
  <c r="I296" i="137" s="1"/>
  <c r="J84" i="137"/>
  <c r="K84" i="137"/>
  <c r="G84" i="137"/>
  <c r="M84" i="137"/>
  <c r="H84" i="137"/>
  <c r="I84" i="137" s="1"/>
  <c r="G159" i="138"/>
  <c r="H159" i="138"/>
  <c r="I159" i="138" s="1"/>
  <c r="M159" i="138"/>
  <c r="J3" i="138"/>
  <c r="M3" i="138"/>
  <c r="G3" i="138"/>
  <c r="K3" i="138"/>
  <c r="H3" i="138"/>
  <c r="I3" i="138" s="1"/>
  <c r="H154" i="138"/>
  <c r="I154" i="138" s="1"/>
  <c r="G154" i="138"/>
  <c r="M154" i="138"/>
  <c r="M30" i="138"/>
  <c r="H30" i="138"/>
  <c r="I30" i="138" s="1"/>
  <c r="G30" i="138"/>
  <c r="H161" i="138"/>
  <c r="I161" i="138" s="1"/>
  <c r="G161" i="138"/>
  <c r="M161" i="138"/>
  <c r="K394" i="137"/>
  <c r="J394" i="137"/>
  <c r="G394" i="137"/>
  <c r="M394" i="137"/>
  <c r="H394" i="137"/>
  <c r="I394" i="137" s="1"/>
  <c r="G155" i="138"/>
  <c r="M155" i="138"/>
  <c r="H155" i="138"/>
  <c r="I155" i="138" s="1"/>
  <c r="K404" i="137"/>
  <c r="G404" i="137"/>
  <c r="H404" i="137"/>
  <c r="I404" i="137" s="1"/>
  <c r="J404" i="137"/>
  <c r="M404" i="137"/>
  <c r="K278" i="137"/>
  <c r="H278" i="137"/>
  <c r="I278" i="137" s="1"/>
  <c r="J278" i="137"/>
  <c r="G278" i="137"/>
  <c r="M278" i="137"/>
  <c r="M393" i="137"/>
  <c r="J393" i="137"/>
  <c r="K393" i="137"/>
  <c r="G393" i="137"/>
  <c r="H393" i="137"/>
  <c r="I393" i="137" s="1"/>
  <c r="J151" i="137"/>
  <c r="M151" i="137"/>
  <c r="H151" i="137"/>
  <c r="I151" i="137" s="1"/>
  <c r="G151" i="137"/>
  <c r="K151" i="137"/>
  <c r="J52" i="138"/>
  <c r="K52" i="138"/>
  <c r="J37" i="137"/>
  <c r="H37" i="137"/>
  <c r="I37" i="137" s="1"/>
  <c r="M37" i="137"/>
  <c r="K37" i="137"/>
  <c r="G37" i="137"/>
  <c r="H90" i="137"/>
  <c r="I90" i="137" s="1"/>
  <c r="K90" i="137"/>
  <c r="G90" i="137"/>
  <c r="J90" i="137"/>
  <c r="M90" i="137"/>
  <c r="G80" i="138"/>
  <c r="H80" i="138"/>
  <c r="I80" i="138" s="1"/>
  <c r="M80" i="138"/>
  <c r="J309" i="137"/>
  <c r="M309" i="137"/>
  <c r="G309" i="137"/>
  <c r="K309" i="137"/>
  <c r="H309" i="137"/>
  <c r="I309" i="137" s="1"/>
  <c r="H213" i="137"/>
  <c r="I213" i="137" s="1"/>
  <c r="J213" i="137"/>
  <c r="M213" i="137"/>
  <c r="G213" i="137"/>
  <c r="K213" i="137"/>
  <c r="H284" i="137"/>
  <c r="I284" i="137" s="1"/>
  <c r="M284" i="137"/>
  <c r="G284" i="137"/>
  <c r="K284" i="137"/>
  <c r="J284" i="137"/>
  <c r="K50" i="137"/>
  <c r="J50" i="137"/>
  <c r="H50" i="137"/>
  <c r="I50" i="137" s="1"/>
  <c r="M50" i="137"/>
  <c r="G50" i="137"/>
  <c r="H84" i="138"/>
  <c r="I84" i="138" s="1"/>
  <c r="G84" i="138"/>
  <c r="M84" i="138"/>
  <c r="J260" i="137"/>
  <c r="G260" i="137"/>
  <c r="M260" i="137"/>
  <c r="H260" i="137"/>
  <c r="I260" i="137" s="1"/>
  <c r="K260" i="137"/>
  <c r="H386" i="137"/>
  <c r="I386" i="137" s="1"/>
  <c r="M386" i="137"/>
  <c r="G386" i="137"/>
  <c r="K386" i="137"/>
  <c r="J386" i="137"/>
  <c r="K101" i="137"/>
  <c r="G101" i="137"/>
  <c r="J101" i="137"/>
  <c r="H101" i="137"/>
  <c r="I101" i="137" s="1"/>
  <c r="M101" i="137"/>
  <c r="M67" i="138"/>
  <c r="G67" i="138"/>
  <c r="H67" i="138"/>
  <c r="I67" i="138" s="1"/>
  <c r="H151" i="138"/>
  <c r="I151" i="138" s="1"/>
  <c r="G151" i="138"/>
  <c r="M151" i="138"/>
  <c r="M123" i="138"/>
  <c r="G123" i="138"/>
  <c r="H123" i="138"/>
  <c r="I123" i="138" s="1"/>
  <c r="G444" i="137"/>
  <c r="K444" i="137"/>
  <c r="M444" i="137"/>
  <c r="J444" i="137"/>
  <c r="H444" i="137"/>
  <c r="I444" i="137" s="1"/>
  <c r="G94" i="137"/>
  <c r="K94" i="137"/>
  <c r="M94" i="137"/>
  <c r="H94" i="137"/>
  <c r="I94" i="137" s="1"/>
  <c r="J94" i="137"/>
  <c r="G201" i="137"/>
  <c r="J201" i="137"/>
  <c r="K201" i="137"/>
  <c r="H201" i="137"/>
  <c r="I201" i="137" s="1"/>
  <c r="M201" i="137"/>
  <c r="G58" i="138"/>
  <c r="M58" i="138"/>
  <c r="H58" i="138"/>
  <c r="I58" i="138" s="1"/>
  <c r="J437" i="137"/>
  <c r="M437" i="137"/>
  <c r="H437" i="137"/>
  <c r="I437" i="137" s="1"/>
  <c r="K437" i="137"/>
  <c r="G437" i="137"/>
  <c r="H328" i="137"/>
  <c r="I328" i="137" s="1"/>
  <c r="M328" i="137"/>
  <c r="G328" i="137"/>
  <c r="J328" i="137"/>
  <c r="K328" i="137"/>
  <c r="G172" i="137"/>
  <c r="M172" i="137"/>
  <c r="K172" i="137"/>
  <c r="H172" i="137"/>
  <c r="I172" i="137" s="1"/>
  <c r="J172" i="137"/>
  <c r="H450" i="137"/>
  <c r="I450" i="137" s="1"/>
  <c r="J450" i="137"/>
  <c r="M450" i="137"/>
  <c r="G450" i="137"/>
  <c r="K450" i="137"/>
  <c r="H293" i="137"/>
  <c r="I293" i="137" s="1"/>
  <c r="M293" i="137"/>
  <c r="K293" i="137"/>
  <c r="G293" i="137"/>
  <c r="J293" i="137"/>
  <c r="K288" i="137"/>
  <c r="H288" i="137"/>
  <c r="I288" i="137" s="1"/>
  <c r="G288" i="137"/>
  <c r="M288" i="137"/>
  <c r="J288" i="137"/>
  <c r="K198" i="137"/>
  <c r="H198" i="137"/>
  <c r="I198" i="137" s="1"/>
  <c r="G198" i="137"/>
  <c r="M198" i="137"/>
  <c r="J198" i="137"/>
  <c r="G127" i="137"/>
  <c r="H127" i="137"/>
  <c r="I127" i="137" s="1"/>
  <c r="J127" i="137"/>
  <c r="M127" i="137"/>
  <c r="K127" i="137"/>
  <c r="H385" i="137"/>
  <c r="I385" i="137" s="1"/>
  <c r="G385" i="137"/>
  <c r="J385" i="137"/>
  <c r="K385" i="137"/>
  <c r="M385" i="137"/>
  <c r="K4" i="137"/>
  <c r="H4" i="137"/>
  <c r="I4" i="137" s="1"/>
  <c r="J4" i="137"/>
  <c r="G4" i="137"/>
  <c r="M4" i="137"/>
  <c r="K234" i="137"/>
  <c r="J234" i="137"/>
  <c r="H234" i="137"/>
  <c r="I234" i="137" s="1"/>
  <c r="G234" i="137"/>
  <c r="M234" i="137"/>
  <c r="H124" i="137"/>
  <c r="I124" i="137" s="1"/>
  <c r="G124" i="137"/>
  <c r="J124" i="137"/>
  <c r="K124" i="137"/>
  <c r="M124" i="137"/>
  <c r="K225" i="137"/>
  <c r="G225" i="137"/>
  <c r="M225" i="137"/>
  <c r="H225" i="137"/>
  <c r="I225" i="137" s="1"/>
  <c r="J225" i="137"/>
  <c r="M324" i="137"/>
  <c r="K324" i="137"/>
  <c r="G324" i="137"/>
  <c r="J324" i="137"/>
  <c r="H324" i="137"/>
  <c r="I324" i="137" s="1"/>
  <c r="G411" i="137"/>
  <c r="J411" i="137"/>
  <c r="M411" i="137"/>
  <c r="K411" i="137"/>
  <c r="H411" i="137"/>
  <c r="I411" i="137" s="1"/>
  <c r="J8" i="137"/>
  <c r="H8" i="137"/>
  <c r="I8" i="137" s="1"/>
  <c r="M8" i="137"/>
  <c r="K8" i="137"/>
  <c r="G8" i="137"/>
  <c r="G403" i="137"/>
  <c r="J403" i="137"/>
  <c r="M403" i="137"/>
  <c r="K403" i="137"/>
  <c r="H403" i="137"/>
  <c r="I403" i="137" s="1"/>
  <c r="H283" i="137"/>
  <c r="I283" i="137" s="1"/>
  <c r="J283" i="137"/>
  <c r="K283" i="137"/>
  <c r="G283" i="137"/>
  <c r="M283" i="137"/>
  <c r="M6" i="3"/>
  <c r="S2" i="138"/>
  <c r="G156" i="138"/>
  <c r="H156" i="138"/>
  <c r="I156" i="138" s="1"/>
  <c r="M156" i="138"/>
  <c r="H78" i="138"/>
  <c r="I78" i="138" s="1"/>
  <c r="G78" i="138"/>
  <c r="M78" i="138"/>
  <c r="G25" i="137"/>
  <c r="M25" i="137"/>
  <c r="K25" i="137"/>
  <c r="H25" i="137"/>
  <c r="I25" i="137" s="1"/>
  <c r="J25" i="137"/>
  <c r="H256" i="137"/>
  <c r="I256" i="137" s="1"/>
  <c r="G256" i="137"/>
  <c r="M256" i="137"/>
  <c r="J256" i="137"/>
  <c r="K256" i="137"/>
  <c r="K108" i="137"/>
  <c r="H108" i="137"/>
  <c r="I108" i="137" s="1"/>
  <c r="G108" i="137"/>
  <c r="J108" i="137"/>
  <c r="M108" i="137"/>
  <c r="M397" i="137"/>
  <c r="K397" i="137"/>
  <c r="H397" i="137"/>
  <c r="I397" i="137" s="1"/>
  <c r="G397" i="137"/>
  <c r="J397" i="137"/>
  <c r="M106" i="137"/>
  <c r="G106" i="137"/>
  <c r="J106" i="137"/>
  <c r="K106" i="137"/>
  <c r="H106" i="137"/>
  <c r="I106" i="137" s="1"/>
  <c r="J31" i="138"/>
  <c r="K31" i="138"/>
  <c r="K148" i="137"/>
  <c r="M148" i="137"/>
  <c r="H148" i="137"/>
  <c r="I148" i="137" s="1"/>
  <c r="J148" i="137"/>
  <c r="G148" i="137"/>
  <c r="K31" i="137"/>
  <c r="M31" i="137"/>
  <c r="H31" i="137"/>
  <c r="I31" i="137" s="1"/>
  <c r="G31" i="137"/>
  <c r="J31" i="137"/>
  <c r="G163" i="138"/>
  <c r="H163" i="138"/>
  <c r="I163" i="138" s="1"/>
  <c r="M163" i="138"/>
  <c r="K204" i="137"/>
  <c r="H204" i="137"/>
  <c r="I204" i="137" s="1"/>
  <c r="J204" i="137"/>
  <c r="M204" i="137"/>
  <c r="G204" i="137"/>
  <c r="K217" i="137"/>
  <c r="H217" i="137"/>
  <c r="I217" i="137" s="1"/>
  <c r="M217" i="137"/>
  <c r="J217" i="137"/>
  <c r="G217" i="137"/>
  <c r="K285" i="137"/>
  <c r="H285" i="137"/>
  <c r="I285" i="137" s="1"/>
  <c r="G285" i="137"/>
  <c r="M285" i="137"/>
  <c r="J285" i="137"/>
  <c r="H20" i="138"/>
  <c r="I20" i="138" s="1"/>
  <c r="G20" i="138"/>
  <c r="M20" i="138"/>
  <c r="H47" i="138"/>
  <c r="I47" i="138" s="1"/>
  <c r="M47" i="138"/>
  <c r="G47" i="138"/>
  <c r="G222" i="137"/>
  <c r="J222" i="137"/>
  <c r="K222" i="137"/>
  <c r="H222" i="137"/>
  <c r="I222" i="137" s="1"/>
  <c r="M222" i="137"/>
  <c r="M53" i="137"/>
  <c r="G53" i="137"/>
  <c r="J53" i="137"/>
  <c r="H53" i="137"/>
  <c r="I53" i="137" s="1"/>
  <c r="K53" i="137"/>
  <c r="G81" i="137"/>
  <c r="J81" i="137"/>
  <c r="K81" i="137"/>
  <c r="M81" i="137"/>
  <c r="H81" i="137"/>
  <c r="I81" i="137" s="1"/>
  <c r="M32" i="138"/>
  <c r="G32" i="138"/>
  <c r="H32" i="138"/>
  <c r="I32" i="138" s="1"/>
  <c r="M57" i="138"/>
  <c r="G57" i="138"/>
  <c r="H57" i="138"/>
  <c r="I57" i="138" s="1"/>
  <c r="H86" i="137"/>
  <c r="I86" i="137" s="1"/>
  <c r="K86" i="137"/>
  <c r="M86" i="137"/>
  <c r="G86" i="137"/>
  <c r="J86" i="137"/>
  <c r="J121" i="137"/>
  <c r="K121" i="137"/>
  <c r="G121" i="137"/>
  <c r="M121" i="137"/>
  <c r="H121" i="137"/>
  <c r="I121" i="137" s="1"/>
  <c r="K305" i="137"/>
  <c r="M305" i="137"/>
  <c r="J305" i="137"/>
  <c r="G305" i="137"/>
  <c r="H305" i="137"/>
  <c r="I305" i="137" s="1"/>
  <c r="G229" i="137"/>
  <c r="J229" i="137"/>
  <c r="H229" i="137"/>
  <c r="I229" i="137" s="1"/>
  <c r="K229" i="137"/>
  <c r="M229" i="137"/>
  <c r="G19" i="137"/>
  <c r="H19" i="137"/>
  <c r="I19" i="137" s="1"/>
  <c r="K19" i="137"/>
  <c r="J19" i="137"/>
  <c r="M19" i="137"/>
  <c r="M252" i="137"/>
  <c r="K252" i="137"/>
  <c r="H252" i="137"/>
  <c r="I252" i="137" s="1"/>
  <c r="G252" i="137"/>
  <c r="J252" i="137"/>
  <c r="G330" i="137"/>
  <c r="M330" i="137"/>
  <c r="K330" i="137"/>
  <c r="H330" i="137"/>
  <c r="I330" i="137" s="1"/>
  <c r="J330" i="137"/>
  <c r="G104" i="138"/>
  <c r="M104" i="138"/>
  <c r="H104" i="138"/>
  <c r="I104" i="138" s="1"/>
  <c r="J436" i="137"/>
  <c r="G436" i="137"/>
  <c r="K436" i="137"/>
  <c r="M436" i="137"/>
  <c r="H436" i="137"/>
  <c r="I436" i="137" s="1"/>
  <c r="M27" i="137"/>
  <c r="H27" i="137"/>
  <c r="I27" i="137" s="1"/>
  <c r="K27" i="137"/>
  <c r="J27" i="137"/>
  <c r="G27" i="137"/>
  <c r="G189" i="137"/>
  <c r="J189" i="137"/>
  <c r="K189" i="137"/>
  <c r="M189" i="137"/>
  <c r="H189" i="137"/>
  <c r="I189" i="137" s="1"/>
  <c r="H353" i="137"/>
  <c r="I353" i="137" s="1"/>
  <c r="M353" i="137"/>
  <c r="K353" i="137"/>
  <c r="J353" i="137"/>
  <c r="G353" i="137"/>
  <c r="M42" i="137"/>
  <c r="G42" i="137"/>
  <c r="J42" i="137"/>
  <c r="H42" i="137"/>
  <c r="I42" i="137" s="1"/>
  <c r="K42" i="137"/>
  <c r="J74" i="137"/>
  <c r="M74" i="137"/>
  <c r="K74" i="137"/>
  <c r="H74" i="137"/>
  <c r="I74" i="137" s="1"/>
  <c r="G74" i="137"/>
  <c r="G166" i="138"/>
  <c r="H166" i="138"/>
  <c r="I166" i="138" s="1"/>
  <c r="M166" i="138"/>
  <c r="H150" i="138"/>
  <c r="I150" i="138" s="1"/>
  <c r="G150" i="138"/>
  <c r="M150" i="138"/>
  <c r="M65" i="137"/>
  <c r="J65" i="137"/>
  <c r="G65" i="137"/>
  <c r="H65" i="137"/>
  <c r="I65" i="137" s="1"/>
  <c r="K65" i="137"/>
  <c r="K125" i="137"/>
  <c r="H125" i="137"/>
  <c r="I125" i="137" s="1"/>
  <c r="J125" i="137"/>
  <c r="G125" i="137"/>
  <c r="M125" i="137"/>
  <c r="K383" i="137"/>
  <c r="G383" i="137"/>
  <c r="M383" i="137"/>
  <c r="J383" i="137"/>
  <c r="H383" i="137"/>
  <c r="I383" i="137" s="1"/>
  <c r="M434" i="137"/>
  <c r="J434" i="137"/>
  <c r="K434" i="137"/>
  <c r="H434" i="137"/>
  <c r="I434" i="137" s="1"/>
  <c r="G434" i="137"/>
  <c r="G99" i="138"/>
  <c r="M99" i="138"/>
  <c r="H99" i="138"/>
  <c r="I99" i="138" s="1"/>
  <c r="K202" i="137"/>
  <c r="H202" i="137"/>
  <c r="I202" i="137" s="1"/>
  <c r="J202" i="137"/>
  <c r="M202" i="137"/>
  <c r="G202" i="137"/>
  <c r="G340" i="137"/>
  <c r="H340" i="137"/>
  <c r="I340" i="137" s="1"/>
  <c r="M340" i="137"/>
  <c r="K340" i="137"/>
  <c r="J340" i="137"/>
  <c r="H174" i="137"/>
  <c r="I174" i="137" s="1"/>
  <c r="M174" i="137"/>
  <c r="G174" i="137"/>
  <c r="K174" i="137"/>
  <c r="J174" i="137"/>
  <c r="K111" i="137"/>
  <c r="G111" i="137"/>
  <c r="H111" i="137"/>
  <c r="I111" i="137" s="1"/>
  <c r="J111" i="137"/>
  <c r="M111" i="137"/>
  <c r="G72" i="138"/>
  <c r="M72" i="138"/>
  <c r="H72" i="138"/>
  <c r="I72" i="138" s="1"/>
  <c r="H426" i="137"/>
  <c r="I426" i="137" s="1"/>
  <c r="M426" i="137"/>
  <c r="K426" i="137"/>
  <c r="J426" i="137"/>
  <c r="G426" i="137"/>
  <c r="M80" i="137"/>
  <c r="K80" i="137"/>
  <c r="G80" i="137"/>
  <c r="H80" i="137"/>
  <c r="I80" i="137" s="1"/>
  <c r="J80" i="137"/>
  <c r="J373" i="137"/>
  <c r="G373" i="137"/>
  <c r="H373" i="137"/>
  <c r="I373" i="137" s="1"/>
  <c r="K373" i="137"/>
  <c r="M373" i="137"/>
  <c r="H26" i="138"/>
  <c r="I26" i="138" s="1"/>
  <c r="G26" i="138"/>
  <c r="M26" i="138"/>
  <c r="J299" i="137"/>
  <c r="M299" i="137"/>
  <c r="K299" i="137"/>
  <c r="G299" i="137"/>
  <c r="H299" i="137"/>
  <c r="I299" i="137" s="1"/>
  <c r="H329" i="137"/>
  <c r="I329" i="137" s="1"/>
  <c r="K329" i="137"/>
  <c r="M329" i="137"/>
  <c r="J329" i="137"/>
  <c r="G329" i="137"/>
  <c r="J212" i="137"/>
  <c r="K212" i="137"/>
  <c r="M212" i="137"/>
  <c r="H212" i="137"/>
  <c r="I212" i="137" s="1"/>
  <c r="G212" i="137"/>
  <c r="M64" i="138"/>
  <c r="G64" i="138"/>
  <c r="H64" i="138"/>
  <c r="I64" i="138" s="1"/>
  <c r="J415" i="137"/>
  <c r="H415" i="137"/>
  <c r="I415" i="137" s="1"/>
  <c r="M415" i="137"/>
  <c r="K415" i="137"/>
  <c r="G415" i="137"/>
  <c r="J358" i="137"/>
  <c r="M358" i="137"/>
  <c r="H358" i="137"/>
  <c r="I358" i="137" s="1"/>
  <c r="G358" i="137"/>
  <c r="K358" i="137"/>
  <c r="H103" i="137"/>
  <c r="I103" i="137" s="1"/>
  <c r="M103" i="137"/>
  <c r="J103" i="137"/>
  <c r="G103" i="137"/>
  <c r="K103" i="137"/>
  <c r="M113" i="137"/>
  <c r="K113" i="137"/>
  <c r="G113" i="137"/>
  <c r="J113" i="137"/>
  <c r="H113" i="137"/>
  <c r="I113" i="137" s="1"/>
  <c r="M42" i="138"/>
  <c r="G42" i="138"/>
  <c r="H42" i="138"/>
  <c r="I42" i="138" s="1"/>
  <c r="G124" i="138"/>
  <c r="H124" i="138"/>
  <c r="I124" i="138" s="1"/>
  <c r="M124" i="138"/>
  <c r="M241" i="137"/>
  <c r="H241" i="137"/>
  <c r="I241" i="137" s="1"/>
  <c r="J241" i="137"/>
  <c r="G241" i="137"/>
  <c r="K241" i="137"/>
  <c r="M230" i="137"/>
  <c r="J230" i="137"/>
  <c r="H230" i="137"/>
  <c r="I230" i="137" s="1"/>
  <c r="G230" i="137"/>
  <c r="K230" i="137"/>
  <c r="J400" i="137"/>
  <c r="M400" i="137"/>
  <c r="H400" i="137"/>
  <c r="I400" i="137" s="1"/>
  <c r="K400" i="137"/>
  <c r="G400" i="137"/>
  <c r="K347" i="137"/>
  <c r="H347" i="137"/>
  <c r="I347" i="137" s="1"/>
  <c r="G347" i="137"/>
  <c r="M347" i="137"/>
  <c r="J347" i="137"/>
  <c r="J143" i="137"/>
  <c r="K143" i="137"/>
  <c r="G143" i="137"/>
  <c r="M143" i="137"/>
  <c r="H143" i="137"/>
  <c r="I143" i="137" s="1"/>
  <c r="H46" i="137"/>
  <c r="I46" i="137" s="1"/>
  <c r="K46" i="137"/>
  <c r="G46" i="137"/>
  <c r="M46" i="137"/>
  <c r="J46" i="137"/>
  <c r="M110" i="137"/>
  <c r="H110" i="137"/>
  <c r="I110" i="137" s="1"/>
  <c r="G110" i="137"/>
  <c r="K110" i="137"/>
  <c r="J110" i="137"/>
  <c r="G257" i="137"/>
  <c r="K257" i="137"/>
  <c r="H257" i="137"/>
  <c r="I257" i="137" s="1"/>
  <c r="M257" i="137"/>
  <c r="J257" i="137"/>
  <c r="H179" i="137"/>
  <c r="I179" i="137" s="1"/>
  <c r="K179" i="137"/>
  <c r="M179" i="137"/>
  <c r="G179" i="137"/>
  <c r="J179" i="137"/>
  <c r="K34" i="137"/>
  <c r="G34" i="137"/>
  <c r="H34" i="137"/>
  <c r="I34" i="137" s="1"/>
  <c r="M34" i="137"/>
  <c r="J34" i="137"/>
  <c r="H145" i="137"/>
  <c r="I145" i="137" s="1"/>
  <c r="J145" i="137"/>
  <c r="M145" i="137"/>
  <c r="K145" i="137"/>
  <c r="G145" i="137"/>
  <c r="H48" i="137"/>
  <c r="I48" i="137" s="1"/>
  <c r="G48" i="137"/>
  <c r="K48" i="137"/>
  <c r="J48" i="137"/>
  <c r="M48" i="137"/>
  <c r="J258" i="137"/>
  <c r="K258" i="137"/>
  <c r="M258" i="137"/>
  <c r="G258" i="137"/>
  <c r="H258" i="137"/>
  <c r="I258" i="137" s="1"/>
  <c r="G237" i="137"/>
  <c r="K237" i="137"/>
  <c r="M237" i="137"/>
  <c r="H237" i="137"/>
  <c r="I237" i="137" s="1"/>
  <c r="J237" i="137"/>
  <c r="H378" i="137"/>
  <c r="I378" i="137" s="1"/>
  <c r="M378" i="137"/>
  <c r="J378" i="137"/>
  <c r="K378" i="137"/>
  <c r="G378" i="137"/>
  <c r="G175" i="137"/>
  <c r="K175" i="137"/>
  <c r="H175" i="137"/>
  <c r="I175" i="137" s="1"/>
  <c r="J175" i="137"/>
  <c r="M175" i="137"/>
  <c r="G443" i="137"/>
  <c r="K443" i="137"/>
  <c r="H443" i="137"/>
  <c r="I443" i="137" s="1"/>
  <c r="J443" i="137"/>
  <c r="M443" i="137"/>
  <c r="M55" i="138"/>
  <c r="G55" i="138"/>
  <c r="H55" i="138"/>
  <c r="I55" i="138" s="1"/>
  <c r="M307" i="137"/>
  <c r="K307" i="137"/>
  <c r="G307" i="137"/>
  <c r="J307" i="137"/>
  <c r="H307" i="137"/>
  <c r="I307" i="137" s="1"/>
  <c r="K51" i="137"/>
  <c r="J51" i="137"/>
  <c r="M51" i="137"/>
  <c r="G51" i="137"/>
  <c r="H51" i="137"/>
  <c r="I51" i="137" s="1"/>
  <c r="H63" i="137"/>
  <c r="I63" i="137" s="1"/>
  <c r="J63" i="137"/>
  <c r="M63" i="137"/>
  <c r="G63" i="137"/>
  <c r="K63" i="137"/>
  <c r="K147" i="137"/>
  <c r="J147" i="137"/>
  <c r="G147" i="137"/>
  <c r="M147" i="137"/>
  <c r="H147" i="137"/>
  <c r="I147" i="137" s="1"/>
  <c r="J208" i="137"/>
  <c r="H208" i="137"/>
  <c r="I208" i="137" s="1"/>
  <c r="K208" i="137"/>
  <c r="M208" i="137"/>
  <c r="G208" i="137"/>
  <c r="J391" i="137"/>
  <c r="G391" i="137"/>
  <c r="M391" i="137"/>
  <c r="H391" i="137"/>
  <c r="I391" i="137" s="1"/>
  <c r="K391" i="137"/>
  <c r="M116" i="138"/>
  <c r="G116" i="138"/>
  <c r="H116" i="138"/>
  <c r="I116" i="138" s="1"/>
  <c r="K427" i="137"/>
  <c r="H427" i="137"/>
  <c r="I427" i="137" s="1"/>
  <c r="M427" i="137"/>
  <c r="G427" i="137"/>
  <c r="J427" i="137"/>
  <c r="J59" i="137"/>
  <c r="G59" i="137"/>
  <c r="M59" i="137"/>
  <c r="K59" i="137"/>
  <c r="H59" i="137"/>
  <c r="I59" i="137" s="1"/>
  <c r="H304" i="137"/>
  <c r="I304" i="137" s="1"/>
  <c r="J304" i="137"/>
  <c r="K304" i="137"/>
  <c r="M304" i="137"/>
  <c r="G304" i="137"/>
  <c r="G26" i="137"/>
  <c r="H26" i="137"/>
  <c r="I26" i="137" s="1"/>
  <c r="M26" i="137"/>
  <c r="K26" i="137"/>
  <c r="J26" i="137"/>
  <c r="H16" i="137"/>
  <c r="I16" i="137" s="1"/>
  <c r="G16" i="137"/>
  <c r="J16" i="137"/>
  <c r="K16" i="137"/>
  <c r="M16" i="137"/>
  <c r="K23" i="137"/>
  <c r="J23" i="137"/>
  <c r="G23" i="137"/>
  <c r="H23" i="137"/>
  <c r="I23" i="137" s="1"/>
  <c r="M23" i="137"/>
  <c r="M24" i="138"/>
  <c r="G24" i="138"/>
  <c r="H24" i="138"/>
  <c r="I24" i="138" s="1"/>
  <c r="H298" i="137"/>
  <c r="I298" i="137" s="1"/>
  <c r="K298" i="137"/>
  <c r="M298" i="137"/>
  <c r="J298" i="137"/>
  <c r="G298" i="137"/>
  <c r="H18" i="137"/>
  <c r="I18" i="137" s="1"/>
  <c r="M18" i="137"/>
  <c r="G18" i="137"/>
  <c r="J18" i="137"/>
  <c r="K18" i="137"/>
  <c r="H166" i="137"/>
  <c r="I166" i="137" s="1"/>
  <c r="G166" i="137"/>
  <c r="K166" i="137"/>
  <c r="M166" i="137"/>
  <c r="J166" i="137"/>
  <c r="H156" i="137"/>
  <c r="I156" i="137" s="1"/>
  <c r="J156" i="137"/>
  <c r="K156" i="137"/>
  <c r="M156" i="137"/>
  <c r="G156" i="137"/>
  <c r="H355" i="137"/>
  <c r="I355" i="137" s="1"/>
  <c r="M355" i="137"/>
  <c r="K355" i="137"/>
  <c r="G355" i="137"/>
  <c r="J355" i="137"/>
  <c r="K407" i="137"/>
  <c r="G407" i="137"/>
  <c r="H407" i="137"/>
  <c r="I407" i="137" s="1"/>
  <c r="M407" i="137"/>
  <c r="J407" i="137"/>
  <c r="M7" i="3"/>
  <c r="M28" i="138"/>
  <c r="H28" i="138"/>
  <c r="I28" i="138" s="1"/>
  <c r="G28" i="138"/>
  <c r="M34" i="138"/>
  <c r="G34" i="138"/>
  <c r="H34" i="138"/>
  <c r="I34" i="138" s="1"/>
  <c r="G7" i="138"/>
  <c r="M7" i="138"/>
  <c r="H7" i="138"/>
  <c r="I7" i="138" s="1"/>
  <c r="H131" i="138"/>
  <c r="I131" i="138" s="1"/>
  <c r="M131" i="138"/>
  <c r="G131" i="138"/>
  <c r="G68" i="138"/>
  <c r="H68" i="138"/>
  <c r="I68" i="138" s="1"/>
  <c r="M68" i="138"/>
  <c r="M49" i="138"/>
  <c r="H49" i="138"/>
  <c r="I49" i="138" s="1"/>
  <c r="G49" i="138"/>
  <c r="J418" i="137"/>
  <c r="H418" i="137"/>
  <c r="I418" i="137" s="1"/>
  <c r="G418" i="137"/>
  <c r="K418" i="137"/>
  <c r="M418" i="137"/>
  <c r="K75" i="137"/>
  <c r="H75" i="137"/>
  <c r="I75" i="137" s="1"/>
  <c r="M75" i="137"/>
  <c r="G75" i="137"/>
  <c r="J75" i="137"/>
  <c r="G39" i="137"/>
  <c r="M39" i="137"/>
  <c r="K39" i="137"/>
  <c r="H39" i="137"/>
  <c r="I39" i="137" s="1"/>
  <c r="J39" i="137"/>
  <c r="G95" i="137"/>
  <c r="K95" i="137"/>
  <c r="J95" i="137"/>
  <c r="H95" i="137"/>
  <c r="I95" i="137" s="1"/>
  <c r="M95" i="137"/>
  <c r="M292" i="137"/>
  <c r="J292" i="137"/>
  <c r="G292" i="137"/>
  <c r="H292" i="137"/>
  <c r="I292" i="137" s="1"/>
  <c r="K292" i="137"/>
  <c r="G280" i="137"/>
  <c r="J280" i="137"/>
  <c r="K280" i="137"/>
  <c r="M280" i="137"/>
  <c r="H280" i="137"/>
  <c r="I280" i="137" s="1"/>
  <c r="G203" i="137"/>
  <c r="J203" i="137"/>
  <c r="K203" i="137"/>
  <c r="M203" i="137"/>
  <c r="H203" i="137"/>
  <c r="I203" i="137" s="1"/>
  <c r="H325" i="137"/>
  <c r="I325" i="137" s="1"/>
  <c r="K325" i="137"/>
  <c r="J325" i="137"/>
  <c r="M325" i="137"/>
  <c r="G325" i="137"/>
  <c r="H423" i="137"/>
  <c r="I423" i="137" s="1"/>
  <c r="M423" i="137"/>
  <c r="K423" i="137"/>
  <c r="J423" i="137"/>
  <c r="G423" i="137"/>
  <c r="J381" i="137"/>
  <c r="K381" i="137"/>
  <c r="G381" i="137"/>
  <c r="M381" i="137"/>
  <c r="H381" i="137"/>
  <c r="I381" i="137" s="1"/>
  <c r="M368" i="137"/>
  <c r="K368" i="137"/>
  <c r="H368" i="137"/>
  <c r="I368" i="137" s="1"/>
  <c r="J368" i="137"/>
  <c r="G368" i="137"/>
  <c r="H364" i="137"/>
  <c r="I364" i="137" s="1"/>
  <c r="G364" i="137"/>
  <c r="K364" i="137"/>
  <c r="M364" i="137"/>
  <c r="J364" i="137"/>
  <c r="M339" i="137"/>
  <c r="K339" i="137"/>
  <c r="H339" i="137"/>
  <c r="I339" i="137" s="1"/>
  <c r="J339" i="137"/>
  <c r="G339" i="137"/>
  <c r="M37" i="138"/>
  <c r="G37" i="138"/>
  <c r="H37" i="138"/>
  <c r="I37" i="138" s="1"/>
  <c r="M65" i="138"/>
  <c r="H65" i="138"/>
  <c r="I65" i="138" s="1"/>
  <c r="G65" i="138"/>
  <c r="K118" i="137"/>
  <c r="G118" i="137"/>
  <c r="M118" i="137"/>
  <c r="H118" i="137"/>
  <c r="I118" i="137" s="1"/>
  <c r="J118" i="137"/>
  <c r="G11" i="137"/>
  <c r="M11" i="137"/>
  <c r="J11" i="137"/>
  <c r="K11" i="137"/>
  <c r="H11" i="137"/>
  <c r="I11" i="137" s="1"/>
  <c r="M317" i="137"/>
  <c r="J317" i="137"/>
  <c r="G317" i="137"/>
  <c r="K317" i="137"/>
  <c r="H317" i="137"/>
  <c r="I317" i="137" s="1"/>
  <c r="H294" i="137"/>
  <c r="I294" i="137" s="1"/>
  <c r="K294" i="137"/>
  <c r="G294" i="137"/>
  <c r="M294" i="137"/>
  <c r="J294" i="137"/>
  <c r="K377" i="137"/>
  <c r="J377" i="137"/>
  <c r="M377" i="137"/>
  <c r="G377" i="137"/>
  <c r="H377" i="137"/>
  <c r="I377" i="137" s="1"/>
  <c r="H7" i="137"/>
  <c r="I7" i="137" s="1"/>
  <c r="G7" i="137"/>
  <c r="J7" i="137"/>
  <c r="M7" i="137"/>
  <c r="K7" i="137"/>
  <c r="K173" i="137"/>
  <c r="M173" i="137"/>
  <c r="G173" i="137"/>
  <c r="H173" i="137"/>
  <c r="I173" i="137" s="1"/>
  <c r="J173" i="137"/>
  <c r="K161" i="137"/>
  <c r="J161" i="137"/>
  <c r="H161" i="137"/>
  <c r="I161" i="137" s="1"/>
  <c r="M161" i="137"/>
  <c r="G161" i="137"/>
  <c r="M109" i="137"/>
  <c r="K109" i="137"/>
  <c r="H109" i="137"/>
  <c r="I109" i="137" s="1"/>
  <c r="J109" i="137"/>
  <c r="G109" i="137"/>
  <c r="H134" i="138"/>
  <c r="I134" i="138" s="1"/>
  <c r="M134" i="138"/>
  <c r="G134" i="138"/>
  <c r="H132" i="138"/>
  <c r="I132" i="138" s="1"/>
  <c r="M132" i="138"/>
  <c r="G132" i="138"/>
  <c r="H10" i="137"/>
  <c r="I10" i="137" s="1"/>
  <c r="J10" i="137"/>
  <c r="K10" i="137"/>
  <c r="M10" i="137"/>
  <c r="G10" i="137"/>
  <c r="H96" i="138"/>
  <c r="I96" i="138" s="1"/>
  <c r="G96" i="138"/>
  <c r="M96" i="138"/>
  <c r="K129" i="137"/>
  <c r="G129" i="137"/>
  <c r="H129" i="137"/>
  <c r="I129" i="137" s="1"/>
  <c r="M129" i="137"/>
  <c r="J129" i="137"/>
  <c r="H142" i="137"/>
  <c r="I142" i="137" s="1"/>
  <c r="G142" i="137"/>
  <c r="M142" i="137"/>
  <c r="K142" i="137"/>
  <c r="J142" i="137"/>
  <c r="H251" i="137"/>
  <c r="I251" i="137" s="1"/>
  <c r="J251" i="137"/>
  <c r="G251" i="137"/>
  <c r="K251" i="137"/>
  <c r="M251" i="137"/>
  <c r="M122" i="137"/>
  <c r="J122" i="137"/>
  <c r="K122" i="137"/>
  <c r="H122" i="137"/>
  <c r="I122" i="137" s="1"/>
  <c r="G122" i="137"/>
  <c r="M344" i="137"/>
  <c r="G344" i="137"/>
  <c r="H344" i="137"/>
  <c r="I344" i="137" s="1"/>
  <c r="K344" i="137"/>
  <c r="J344" i="137"/>
  <c r="M36" i="138"/>
  <c r="H36" i="138"/>
  <c r="I36" i="138" s="1"/>
  <c r="G36" i="138"/>
  <c r="M125" i="138"/>
  <c r="G125" i="138"/>
  <c r="H125" i="138"/>
  <c r="I125" i="138" s="1"/>
  <c r="J425" i="137"/>
  <c r="K425" i="137"/>
  <c r="M425" i="137"/>
  <c r="G425" i="137"/>
  <c r="H425" i="137"/>
  <c r="I425" i="137" s="1"/>
  <c r="K270" i="137"/>
  <c r="H270" i="137"/>
  <c r="I270" i="137" s="1"/>
  <c r="G270" i="137"/>
  <c r="J270" i="137"/>
  <c r="M270" i="137"/>
  <c r="M52" i="137"/>
  <c r="H52" i="137"/>
  <c r="I52" i="137" s="1"/>
  <c r="K52" i="137"/>
  <c r="G52" i="137"/>
  <c r="J52" i="137"/>
  <c r="J45" i="137"/>
  <c r="G45" i="137"/>
  <c r="H45" i="137"/>
  <c r="I45" i="137" s="1"/>
  <c r="K45" i="137"/>
  <c r="M45" i="137"/>
  <c r="G101" i="138"/>
  <c r="H101" i="138"/>
  <c r="I101" i="138" s="1"/>
  <c r="M101" i="138"/>
  <c r="H27" i="138"/>
  <c r="I27" i="138" s="1"/>
  <c r="M27" i="138"/>
  <c r="G27" i="138"/>
  <c r="H112" i="138"/>
  <c r="I112" i="138" s="1"/>
  <c r="G112" i="138"/>
  <c r="M112" i="138"/>
  <c r="H178" i="137"/>
  <c r="I178" i="137" s="1"/>
  <c r="M178" i="137"/>
  <c r="J178" i="137"/>
  <c r="G178" i="137"/>
  <c r="K178" i="137"/>
  <c r="M232" i="137"/>
  <c r="G232" i="137"/>
  <c r="J232" i="137"/>
  <c r="K232" i="137"/>
  <c r="H232" i="137"/>
  <c r="I232" i="137" s="1"/>
  <c r="M30" i="137"/>
  <c r="H30" i="137"/>
  <c r="I30" i="137" s="1"/>
  <c r="J30" i="137"/>
  <c r="K30" i="137"/>
  <c r="G30" i="137"/>
  <c r="J137" i="138"/>
  <c r="K137" i="138"/>
  <c r="G176" i="137"/>
  <c r="J176" i="137"/>
  <c r="H176" i="137"/>
  <c r="I176" i="137" s="1"/>
  <c r="K176" i="137"/>
  <c r="M176" i="137"/>
  <c r="H97" i="137"/>
  <c r="I97" i="137" s="1"/>
  <c r="J97" i="137"/>
  <c r="G97" i="137"/>
  <c r="M97" i="137"/>
  <c r="K97" i="137"/>
  <c r="G157" i="137"/>
  <c r="K157" i="137"/>
  <c r="H157" i="137"/>
  <c r="I157" i="137" s="1"/>
  <c r="M157" i="137"/>
  <c r="J157" i="137"/>
  <c r="M88" i="138"/>
  <c r="G88" i="138"/>
  <c r="H88" i="138"/>
  <c r="I88" i="138" s="1"/>
  <c r="M398" i="137"/>
  <c r="G398" i="137"/>
  <c r="H398" i="137"/>
  <c r="I398" i="137" s="1"/>
  <c r="K398" i="137"/>
  <c r="J398" i="137"/>
  <c r="J99" i="137"/>
  <c r="K99" i="137"/>
  <c r="G99" i="137"/>
  <c r="M99" i="137"/>
  <c r="H99" i="137"/>
  <c r="I99" i="137" s="1"/>
  <c r="H432" i="137"/>
  <c r="I432" i="137" s="1"/>
  <c r="M432" i="137"/>
  <c r="G432" i="137"/>
  <c r="K432" i="137"/>
  <c r="J432" i="137"/>
  <c r="K352" i="137"/>
  <c r="J352" i="137"/>
  <c r="G352" i="137"/>
  <c r="M352" i="137"/>
  <c r="H352" i="137"/>
  <c r="I352" i="137" s="1"/>
  <c r="J107" i="137"/>
  <c r="G107" i="137"/>
  <c r="K107" i="137"/>
  <c r="H107" i="137"/>
  <c r="I107" i="137" s="1"/>
  <c r="M107" i="137"/>
  <c r="G17" i="137"/>
  <c r="H17" i="137"/>
  <c r="I17" i="137" s="1"/>
  <c r="M17" i="137"/>
  <c r="K17" i="137"/>
  <c r="J17" i="137"/>
  <c r="M180" i="137"/>
  <c r="J180" i="137"/>
  <c r="G180" i="137"/>
  <c r="K180" i="137"/>
  <c r="H180" i="137"/>
  <c r="I180" i="137" s="1"/>
  <c r="G331" i="137"/>
  <c r="H331" i="137"/>
  <c r="I331" i="137" s="1"/>
  <c r="M331" i="137"/>
  <c r="K331" i="137"/>
  <c r="J331" i="137"/>
  <c r="M226" i="137"/>
  <c r="K226" i="137"/>
  <c r="H226" i="137"/>
  <c r="I226" i="137" s="1"/>
  <c r="J226" i="137"/>
  <c r="G226" i="137"/>
  <c r="M4" i="3"/>
  <c r="J5" i="3"/>
  <c r="M140" i="138"/>
  <c r="H140" i="138"/>
  <c r="I140" i="138" s="1"/>
  <c r="G140" i="138"/>
  <c r="H106" i="138"/>
  <c r="I106" i="138" s="1"/>
  <c r="G106" i="138"/>
  <c r="M106" i="138"/>
  <c r="M102" i="138"/>
  <c r="H102" i="138"/>
  <c r="I102" i="138" s="1"/>
  <c r="G102" i="138"/>
  <c r="G138" i="138"/>
  <c r="M138" i="138"/>
  <c r="H138" i="138"/>
  <c r="I138" i="138" s="1"/>
  <c r="M11" i="138"/>
  <c r="G11" i="138"/>
  <c r="H11" i="138"/>
  <c r="I11" i="138" s="1"/>
  <c r="K228" i="137"/>
  <c r="M228" i="137"/>
  <c r="H228" i="137"/>
  <c r="I228" i="137" s="1"/>
  <c r="G228" i="137"/>
  <c r="J228" i="137"/>
  <c r="J332" i="137"/>
  <c r="M332" i="137"/>
  <c r="H332" i="137"/>
  <c r="I332" i="137" s="1"/>
  <c r="G332" i="137"/>
  <c r="K332" i="137"/>
  <c r="J315" i="137"/>
  <c r="M315" i="137"/>
  <c r="G315" i="137"/>
  <c r="H315" i="137"/>
  <c r="I315" i="137" s="1"/>
  <c r="K315" i="137"/>
  <c r="G279" i="137"/>
  <c r="K279" i="137"/>
  <c r="H279" i="137"/>
  <c r="I279" i="137" s="1"/>
  <c r="J279" i="137"/>
  <c r="M279" i="137"/>
  <c r="M442" i="137"/>
  <c r="K442" i="137"/>
  <c r="J442" i="137"/>
  <c r="H442" i="137"/>
  <c r="I442" i="137" s="1"/>
  <c r="G442" i="137"/>
  <c r="H164" i="137"/>
  <c r="I164" i="137" s="1"/>
  <c r="K164" i="137"/>
  <c r="J164" i="137"/>
  <c r="G164" i="137"/>
  <c r="M164" i="137"/>
  <c r="K271" i="137"/>
  <c r="J271" i="137"/>
  <c r="H271" i="137"/>
  <c r="I271" i="137" s="1"/>
  <c r="M271" i="137"/>
  <c r="G271" i="137"/>
  <c r="G81" i="138"/>
  <c r="M81" i="138"/>
  <c r="H81" i="138"/>
  <c r="I81" i="138" s="1"/>
  <c r="J357" i="137"/>
  <c r="G357" i="137"/>
  <c r="H357" i="137"/>
  <c r="I357" i="137" s="1"/>
  <c r="M357" i="137"/>
  <c r="K357" i="137"/>
  <c r="H447" i="137"/>
  <c r="I447" i="137" s="1"/>
  <c r="G447" i="137"/>
  <c r="K447" i="137"/>
  <c r="J447" i="137"/>
  <c r="M447" i="137"/>
  <c r="J399" i="137"/>
  <c r="H399" i="137"/>
  <c r="I399" i="137" s="1"/>
  <c r="M399" i="137"/>
  <c r="K399" i="137"/>
  <c r="G399" i="137"/>
  <c r="J193" i="137"/>
  <c r="K193" i="137"/>
  <c r="G193" i="137"/>
  <c r="H193" i="137"/>
  <c r="I193" i="137" s="1"/>
  <c r="M193" i="137"/>
  <c r="M94" i="138"/>
  <c r="H94" i="138"/>
  <c r="I94" i="138" s="1"/>
  <c r="G94" i="138"/>
  <c r="G89" i="137"/>
  <c r="J89" i="137"/>
  <c r="H89" i="137"/>
  <c r="I89" i="137" s="1"/>
  <c r="K89" i="137"/>
  <c r="M89" i="137"/>
  <c r="M35" i="137"/>
  <c r="K35" i="137"/>
  <c r="G35" i="137"/>
  <c r="J35" i="137"/>
  <c r="H35" i="137"/>
  <c r="I35" i="137" s="1"/>
  <c r="K123" i="137"/>
  <c r="M123" i="137"/>
  <c r="G123" i="137"/>
  <c r="H123" i="137"/>
  <c r="I123" i="137" s="1"/>
  <c r="J123" i="137"/>
  <c r="H39" i="138"/>
  <c r="I39" i="138" s="1"/>
  <c r="M39" i="138"/>
  <c r="G39" i="138"/>
  <c r="G91" i="138"/>
  <c r="H91" i="138"/>
  <c r="I91" i="138" s="1"/>
  <c r="M91" i="138"/>
  <c r="J435" i="137"/>
  <c r="H435" i="137"/>
  <c r="I435" i="137" s="1"/>
  <c r="G435" i="137"/>
  <c r="M435" i="137"/>
  <c r="K435" i="137"/>
  <c r="H56" i="137"/>
  <c r="I56" i="137" s="1"/>
  <c r="J56" i="137"/>
  <c r="K56" i="137"/>
  <c r="G56" i="137"/>
  <c r="M56" i="137"/>
  <c r="H419" i="137"/>
  <c r="I419" i="137" s="1"/>
  <c r="K419" i="137"/>
  <c r="J419" i="137"/>
  <c r="M419" i="137"/>
  <c r="G419" i="137"/>
  <c r="M372" i="137"/>
  <c r="G372" i="137"/>
  <c r="K372" i="137"/>
  <c r="H372" i="137"/>
  <c r="I372" i="137" s="1"/>
  <c r="J372" i="137"/>
  <c r="G61" i="137"/>
  <c r="K61" i="137"/>
  <c r="J61" i="137"/>
  <c r="M61" i="137"/>
  <c r="H61" i="137"/>
  <c r="I61" i="137" s="1"/>
  <c r="K224" i="137"/>
  <c r="J224" i="137"/>
  <c r="H224" i="137"/>
  <c r="I224" i="137" s="1"/>
  <c r="G224" i="137"/>
  <c r="M224" i="137"/>
  <c r="H155" i="137"/>
  <c r="I155" i="137" s="1"/>
  <c r="J155" i="137"/>
  <c r="M155" i="137"/>
  <c r="K155" i="137"/>
  <c r="G155" i="137"/>
  <c r="H12" i="137"/>
  <c r="I12" i="137" s="1"/>
  <c r="M12" i="137"/>
  <c r="G12" i="137"/>
  <c r="K12" i="137"/>
  <c r="J12" i="137"/>
  <c r="H59" i="138"/>
  <c r="I59" i="138" s="1"/>
  <c r="G59" i="138"/>
  <c r="M59" i="138"/>
  <c r="H144" i="138"/>
  <c r="I144" i="138" s="1"/>
  <c r="G144" i="138"/>
  <c r="M144" i="138"/>
  <c r="G60" i="137"/>
  <c r="K60" i="137"/>
  <c r="H60" i="137"/>
  <c r="I60" i="137" s="1"/>
  <c r="M60" i="137"/>
  <c r="J60" i="137"/>
  <c r="G40" i="138"/>
  <c r="M40" i="138"/>
  <c r="H40" i="138"/>
  <c r="I40" i="138" s="1"/>
  <c r="H47" i="137"/>
  <c r="I47" i="137" s="1"/>
  <c r="M47" i="137"/>
  <c r="J47" i="137"/>
  <c r="K47" i="137"/>
  <c r="G47" i="137"/>
  <c r="G327" i="137"/>
  <c r="H327" i="137"/>
  <c r="I327" i="137" s="1"/>
  <c r="K327" i="137"/>
  <c r="J327" i="137"/>
  <c r="M327" i="137"/>
  <c r="J6" i="137"/>
  <c r="K6" i="137"/>
  <c r="G6" i="137"/>
  <c r="M6" i="137"/>
  <c r="H6" i="137"/>
  <c r="I6" i="137" s="1"/>
  <c r="G149" i="138"/>
  <c r="H149" i="138"/>
  <c r="I149" i="138" s="1"/>
  <c r="M149" i="138"/>
  <c r="G162" i="138"/>
  <c r="H162" i="138"/>
  <c r="I162" i="138" s="1"/>
  <c r="M162" i="138"/>
  <c r="M60" i="138"/>
  <c r="H60" i="138"/>
  <c r="I60" i="138" s="1"/>
  <c r="G60" i="138"/>
  <c r="H122" i="138"/>
  <c r="I122" i="138" s="1"/>
  <c r="G122" i="138"/>
  <c r="M122" i="138"/>
  <c r="G165" i="138"/>
  <c r="M165" i="138"/>
  <c r="H165" i="138"/>
  <c r="I165" i="138" s="1"/>
  <c r="M77" i="138"/>
  <c r="H77" i="138"/>
  <c r="I77" i="138" s="1"/>
  <c r="G77" i="138"/>
  <c r="K263" i="137"/>
  <c r="G263" i="137"/>
  <c r="J263" i="137"/>
  <c r="H263" i="137"/>
  <c r="I263" i="137" s="1"/>
  <c r="M263" i="137"/>
  <c r="J96" i="137"/>
  <c r="M96" i="137"/>
  <c r="K96" i="137"/>
  <c r="H96" i="137"/>
  <c r="I96" i="137" s="1"/>
  <c r="G96" i="137"/>
  <c r="M302" i="137"/>
  <c r="G302" i="137"/>
  <c r="H302" i="137"/>
  <c r="I302" i="137" s="1"/>
  <c r="K302" i="137"/>
  <c r="J302" i="137"/>
  <c r="K64" i="137"/>
  <c r="H64" i="137"/>
  <c r="I64" i="137" s="1"/>
  <c r="G64" i="137"/>
  <c r="M64" i="137"/>
  <c r="J64" i="137"/>
  <c r="M92" i="137"/>
  <c r="J92" i="137"/>
  <c r="K92" i="137"/>
  <c r="H92" i="137"/>
  <c r="I92" i="137" s="1"/>
  <c r="G92" i="137"/>
  <c r="M79" i="137"/>
  <c r="H79" i="137"/>
  <c r="I79" i="137" s="1"/>
  <c r="J79" i="137"/>
  <c r="K79" i="137"/>
  <c r="G79" i="137"/>
  <c r="M388" i="137"/>
  <c r="G388" i="137"/>
  <c r="K388" i="137"/>
  <c r="H388" i="137"/>
  <c r="I388" i="137" s="1"/>
  <c r="J388" i="137"/>
  <c r="M351" i="137"/>
  <c r="J351" i="137"/>
  <c r="H351" i="137"/>
  <c r="I351" i="137" s="1"/>
  <c r="K351" i="137"/>
  <c r="G351" i="137"/>
  <c r="K311" i="137"/>
  <c r="G311" i="137"/>
  <c r="H311" i="137"/>
  <c r="I311" i="137" s="1"/>
  <c r="J311" i="137"/>
  <c r="M311" i="137"/>
  <c r="J78" i="137"/>
  <c r="G78" i="137"/>
  <c r="M78" i="137"/>
  <c r="H78" i="137"/>
  <c r="I78" i="137" s="1"/>
  <c r="K78" i="137"/>
  <c r="M70" i="137"/>
  <c r="H70" i="137"/>
  <c r="I70" i="137" s="1"/>
  <c r="J70" i="137"/>
  <c r="G70" i="137"/>
  <c r="K70" i="137"/>
  <c r="G142" i="138"/>
  <c r="H142" i="138"/>
  <c r="I142" i="138" s="1"/>
  <c r="M142" i="138"/>
  <c r="J126" i="137"/>
  <c r="G126" i="137"/>
  <c r="H126" i="137"/>
  <c r="I126" i="137" s="1"/>
  <c r="M126" i="137"/>
  <c r="K126" i="137"/>
  <c r="M253" i="137"/>
  <c r="J253" i="137"/>
  <c r="H253" i="137"/>
  <c r="I253" i="137" s="1"/>
  <c r="G253" i="137"/>
  <c r="K253" i="137"/>
  <c r="K154" i="137"/>
  <c r="M154" i="137"/>
  <c r="J154" i="137"/>
  <c r="G154" i="137"/>
  <c r="H154" i="137"/>
  <c r="I154" i="137" s="1"/>
  <c r="K247" i="137"/>
  <c r="M247" i="137"/>
  <c r="H247" i="137"/>
  <c r="I247" i="137" s="1"/>
  <c r="G247" i="137"/>
  <c r="J247" i="137"/>
  <c r="J152" i="138" l="1"/>
  <c r="J75" i="138"/>
  <c r="K141" i="138"/>
  <c r="M3" i="3"/>
  <c r="M11" i="3" s="1"/>
  <c r="N4" i="3" s="1"/>
  <c r="C131" i="3"/>
  <c r="J9" i="3"/>
  <c r="B131" i="3"/>
  <c r="D131" i="3"/>
  <c r="M9" i="3"/>
  <c r="G4" i="3"/>
  <c r="J3" i="3"/>
  <c r="J11" i="3" s="1"/>
  <c r="J167" i="138"/>
  <c r="K167" i="138"/>
  <c r="J65" i="138"/>
  <c r="K65" i="138"/>
  <c r="J34" i="138"/>
  <c r="K34" i="138"/>
  <c r="J124" i="138"/>
  <c r="K124" i="138"/>
  <c r="K144" i="138"/>
  <c r="J144" i="138"/>
  <c r="J39" i="138"/>
  <c r="K39" i="138"/>
  <c r="J11" i="138"/>
  <c r="K11" i="138"/>
  <c r="J49" i="138"/>
  <c r="K49" i="138"/>
  <c r="J47" i="138"/>
  <c r="K47" i="138"/>
  <c r="J123" i="138"/>
  <c r="K123" i="138"/>
  <c r="J84" i="138"/>
  <c r="K84" i="138"/>
  <c r="K80" i="138"/>
  <c r="J80" i="138"/>
  <c r="K154" i="138"/>
  <c r="J154" i="138"/>
  <c r="J130" i="138"/>
  <c r="K130" i="138"/>
  <c r="K89" i="138"/>
  <c r="J89" i="138"/>
  <c r="J95" i="138"/>
  <c r="K95" i="138"/>
  <c r="K79" i="138"/>
  <c r="J79" i="138"/>
  <c r="J6" i="138"/>
  <c r="K6" i="138"/>
  <c r="K38" i="138"/>
  <c r="J38" i="138"/>
  <c r="J134" i="138"/>
  <c r="K134" i="138"/>
  <c r="J24" i="138"/>
  <c r="K24" i="138"/>
  <c r="K64" i="138"/>
  <c r="J64" i="138"/>
  <c r="J150" i="138"/>
  <c r="K150" i="138"/>
  <c r="K78" i="138"/>
  <c r="J78" i="138"/>
  <c r="J121" i="138"/>
  <c r="K121" i="138"/>
  <c r="J117" i="138"/>
  <c r="K117" i="138"/>
  <c r="K62" i="138"/>
  <c r="J62" i="138"/>
  <c r="K105" i="138"/>
  <c r="J105" i="138"/>
  <c r="K71" i="138"/>
  <c r="J71" i="138"/>
  <c r="K44" i="138"/>
  <c r="J44" i="138"/>
  <c r="J110" i="138"/>
  <c r="K110" i="138"/>
  <c r="J70" i="138"/>
  <c r="K70" i="138"/>
  <c r="K54" i="138"/>
  <c r="J54" i="138"/>
  <c r="K5" i="138"/>
  <c r="J5" i="138"/>
  <c r="J73" i="138"/>
  <c r="K73" i="138"/>
  <c r="K69" i="138"/>
  <c r="J69" i="138"/>
  <c r="K4" i="138"/>
  <c r="J4" i="138"/>
  <c r="J35" i="138"/>
  <c r="K35" i="138"/>
  <c r="J45" i="138"/>
  <c r="K45" i="138"/>
  <c r="K59" i="138"/>
  <c r="J59" i="138"/>
  <c r="J104" i="138"/>
  <c r="K104" i="138"/>
  <c r="K14" i="138"/>
  <c r="J14" i="138"/>
  <c r="K88" i="138"/>
  <c r="J88" i="138"/>
  <c r="K99" i="138"/>
  <c r="J99" i="138"/>
  <c r="J57" i="138"/>
  <c r="K57" i="138"/>
  <c r="K20" i="138"/>
  <c r="J20" i="138"/>
  <c r="K29" i="138"/>
  <c r="J29" i="138"/>
  <c r="J145" i="138"/>
  <c r="K145" i="138"/>
  <c r="J119" i="138"/>
  <c r="K119" i="138"/>
  <c r="J83" i="138"/>
  <c r="K83" i="138"/>
  <c r="J98" i="138"/>
  <c r="K98" i="138"/>
  <c r="J60" i="138"/>
  <c r="K60" i="138"/>
  <c r="J61" i="138"/>
  <c r="K61" i="138"/>
  <c r="J40" i="138"/>
  <c r="K40" i="138"/>
  <c r="K102" i="138"/>
  <c r="J102" i="138"/>
  <c r="K27" i="138"/>
  <c r="J27" i="138"/>
  <c r="K37" i="138"/>
  <c r="J37" i="138"/>
  <c r="K68" i="138"/>
  <c r="J68" i="138"/>
  <c r="J72" i="138"/>
  <c r="K72" i="138"/>
  <c r="K17" i="138"/>
  <c r="J17" i="138"/>
  <c r="K108" i="138"/>
  <c r="J108" i="138"/>
  <c r="K18" i="138"/>
  <c r="J18" i="138"/>
  <c r="J23" i="138"/>
  <c r="K23" i="138"/>
  <c r="K53" i="138"/>
  <c r="J53" i="138"/>
  <c r="K92" i="138"/>
  <c r="J92" i="138"/>
  <c r="J160" i="138"/>
  <c r="K160" i="138"/>
  <c r="J109" i="138"/>
  <c r="K109" i="138"/>
  <c r="J46" i="138"/>
  <c r="K46" i="138"/>
  <c r="J66" i="138"/>
  <c r="K66" i="138"/>
  <c r="J22" i="138"/>
  <c r="K22" i="138"/>
  <c r="K42" i="138"/>
  <c r="J42" i="138"/>
  <c r="K87" i="138"/>
  <c r="J87" i="138"/>
  <c r="J138" i="138"/>
  <c r="K138" i="138"/>
  <c r="J131" i="138"/>
  <c r="K131" i="138"/>
  <c r="J166" i="138"/>
  <c r="K166" i="138"/>
  <c r="K156" i="138"/>
  <c r="J156" i="138"/>
  <c r="J67" i="138"/>
  <c r="K67" i="138"/>
  <c r="J161" i="138"/>
  <c r="K161" i="138"/>
  <c r="K103" i="138"/>
  <c r="J103" i="138"/>
  <c r="J90" i="138"/>
  <c r="K90" i="138"/>
  <c r="K25" i="138"/>
  <c r="J25" i="138"/>
  <c r="J76" i="138"/>
  <c r="K76" i="138"/>
  <c r="J12" i="138"/>
  <c r="K12" i="138"/>
  <c r="J135" i="138"/>
  <c r="K135" i="138"/>
  <c r="J157" i="138"/>
  <c r="K157" i="138"/>
  <c r="J112" i="138"/>
  <c r="K112" i="138"/>
  <c r="J96" i="138"/>
  <c r="K96" i="138"/>
  <c r="J151" i="138"/>
  <c r="K151" i="138"/>
  <c r="J77" i="138"/>
  <c r="K77" i="138"/>
  <c r="J94" i="138"/>
  <c r="K94" i="138"/>
  <c r="J32" i="138"/>
  <c r="K32" i="138"/>
  <c r="J58" i="138"/>
  <c r="K58" i="138"/>
  <c r="K107" i="138"/>
  <c r="J107" i="138"/>
  <c r="J19" i="138"/>
  <c r="K19" i="138"/>
  <c r="J74" i="138"/>
  <c r="K74" i="138"/>
  <c r="J48" i="138"/>
  <c r="K48" i="138"/>
  <c r="J118" i="138"/>
  <c r="K118" i="138"/>
  <c r="K127" i="138"/>
  <c r="J127" i="138"/>
  <c r="J63" i="138"/>
  <c r="K63" i="138"/>
  <c r="K111" i="138"/>
  <c r="J111" i="138"/>
  <c r="K85" i="138"/>
  <c r="J85" i="138"/>
  <c r="K28" i="138"/>
  <c r="J28" i="138"/>
  <c r="K125" i="138"/>
  <c r="J125" i="138"/>
  <c r="K55" i="138"/>
  <c r="J55" i="138"/>
  <c r="K26" i="138"/>
  <c r="J26" i="138"/>
  <c r="J30" i="138"/>
  <c r="K30" i="138"/>
  <c r="K133" i="138"/>
  <c r="J133" i="138"/>
  <c r="J13" i="138"/>
  <c r="K13" i="138"/>
  <c r="J82" i="138"/>
  <c r="K82" i="138"/>
  <c r="J128" i="138"/>
  <c r="K128" i="138"/>
  <c r="J41" i="138"/>
  <c r="K41" i="138"/>
  <c r="K113" i="138"/>
  <c r="J113" i="138"/>
  <c r="J33" i="138"/>
  <c r="K33" i="138"/>
  <c r="K86" i="138"/>
  <c r="J86" i="138"/>
  <c r="J56" i="138"/>
  <c r="K56" i="138"/>
  <c r="K148" i="138"/>
  <c r="J148" i="138"/>
  <c r="J136" i="138"/>
  <c r="K136" i="138"/>
  <c r="J106" i="138"/>
  <c r="K106" i="138"/>
  <c r="J159" i="138"/>
  <c r="K159" i="138"/>
  <c r="J120" i="138"/>
  <c r="K120" i="138"/>
  <c r="J9" i="138"/>
  <c r="K9" i="138"/>
  <c r="K43" i="138"/>
  <c r="J43" i="138"/>
  <c r="K10" i="138"/>
  <c r="J10" i="138"/>
  <c r="K8" i="138"/>
  <c r="J8" i="138"/>
  <c r="J115" i="138"/>
  <c r="K115" i="138"/>
  <c r="K51" i="138"/>
  <c r="J51" i="138"/>
  <c r="J153" i="138"/>
  <c r="K153" i="138"/>
  <c r="K122" i="138"/>
  <c r="J122" i="138"/>
  <c r="J162" i="138"/>
  <c r="K162" i="138"/>
  <c r="K81" i="138"/>
  <c r="J81" i="138"/>
  <c r="J142" i="138"/>
  <c r="K142" i="138"/>
  <c r="K101" i="138"/>
  <c r="J101" i="138"/>
  <c r="K36" i="138"/>
  <c r="J36" i="138"/>
  <c r="J132" i="138"/>
  <c r="K132" i="138"/>
  <c r="J139" i="138"/>
  <c r="K139" i="138"/>
  <c r="J93" i="138"/>
  <c r="K93" i="138"/>
  <c r="J114" i="138"/>
  <c r="K114" i="138"/>
  <c r="J146" i="138"/>
  <c r="K146" i="138"/>
  <c r="G12" i="3"/>
  <c r="G11" i="3"/>
  <c r="H10" i="3" s="1"/>
  <c r="K21" i="138"/>
  <c r="J21" i="138"/>
  <c r="K15" i="138"/>
  <c r="J15" i="138"/>
  <c r="K158" i="138"/>
  <c r="J158" i="138"/>
  <c r="K143" i="138"/>
  <c r="J143" i="138"/>
  <c r="J97" i="138"/>
  <c r="K97" i="138"/>
  <c r="J165" i="138"/>
  <c r="K165" i="138"/>
  <c r="K149" i="138"/>
  <c r="J149" i="138"/>
  <c r="J91" i="138"/>
  <c r="K91" i="138"/>
  <c r="K140" i="138"/>
  <c r="J140" i="138"/>
  <c r="K7" i="138"/>
  <c r="J7" i="138"/>
  <c r="K116" i="138"/>
  <c r="J116" i="138"/>
  <c r="J163" i="138"/>
  <c r="K163" i="138"/>
  <c r="K155" i="138"/>
  <c r="J155" i="138"/>
  <c r="K50" i="138"/>
  <c r="J50" i="138"/>
  <c r="J147" i="138"/>
  <c r="K147" i="138"/>
  <c r="J164" i="138"/>
  <c r="K164" i="138"/>
  <c r="J126" i="138"/>
  <c r="K126" i="138"/>
  <c r="J129" i="138"/>
  <c r="K129" i="138"/>
  <c r="M12" i="3"/>
  <c r="H3" i="3" l="1"/>
  <c r="N12" i="3"/>
  <c r="J12" i="3"/>
  <c r="K12" i="3" s="1"/>
  <c r="K5" i="3"/>
  <c r="K10" i="3"/>
  <c r="K4" i="3"/>
  <c r="K8" i="3"/>
  <c r="K6" i="3"/>
  <c r="K7" i="3"/>
  <c r="K3" i="3"/>
  <c r="K9" i="3"/>
  <c r="H12" i="3"/>
  <c r="N9" i="3"/>
  <c r="H8" i="3"/>
  <c r="N5" i="3"/>
  <c r="N10" i="3"/>
  <c r="N8" i="3"/>
  <c r="N3" i="3"/>
  <c r="H4" i="3"/>
  <c r="H11" i="3"/>
  <c r="H6" i="3"/>
  <c r="H7" i="3"/>
  <c r="N6" i="3"/>
  <c r="N7" i="3"/>
  <c r="K11" i="3"/>
  <c r="H9" i="3"/>
  <c r="H5" i="3"/>
  <c r="B44" i="138" l="1"/>
  <c r="B44" i="137"/>
  <c r="B31" i="138"/>
  <c r="B31" i="137"/>
  <c r="B38" i="138"/>
  <c r="B38" i="137"/>
  <c r="B39" i="137"/>
  <c r="B39" i="138"/>
  <c r="B35" i="137"/>
  <c r="B35" i="138"/>
  <c r="B45" i="138"/>
  <c r="B45" i="137"/>
  <c r="B43" i="137"/>
  <c r="B43" i="138"/>
  <c r="B41" i="138"/>
  <c r="B41" i="137"/>
  <c r="B33" i="137"/>
  <c r="B33" i="138"/>
  <c r="B34" i="138"/>
  <c r="B34" i="137"/>
  <c r="B40" i="138"/>
  <c r="B40" i="137"/>
  <c r="B46" i="137"/>
  <c r="B46" i="138"/>
</calcChain>
</file>

<file path=xl/sharedStrings.xml><?xml version="1.0" encoding="utf-8"?>
<sst xmlns="http://schemas.openxmlformats.org/spreadsheetml/2006/main" count="4867" uniqueCount="1465">
  <si>
    <t>Brandes, Ines</t>
  </si>
  <si>
    <t>HAN</t>
  </si>
  <si>
    <t>Hehl, Wolfgang</t>
  </si>
  <si>
    <t>Max, Helga</t>
  </si>
  <si>
    <t>Ohl, Jörg</t>
  </si>
  <si>
    <t>HAS</t>
  </si>
  <si>
    <t>Albertin, Franz</t>
  </si>
  <si>
    <t>Baule, Danny</t>
  </si>
  <si>
    <t>Baule, Stefan</t>
  </si>
  <si>
    <t>Bellmann, Sven</t>
  </si>
  <si>
    <t>Brehm, Beate</t>
  </si>
  <si>
    <t>Brehm, Jörg</t>
  </si>
  <si>
    <t>Brügmann, Erik</t>
  </si>
  <si>
    <t>Bunk, Thorsten</t>
  </si>
  <si>
    <t>Büttner, Marc</t>
  </si>
  <si>
    <t>Corleis, Holger</t>
  </si>
  <si>
    <t>Dase, Karl-Heinz</t>
  </si>
  <si>
    <t>Dudacy, Miriam</t>
  </si>
  <si>
    <t>Dürre, Jürgen</t>
  </si>
  <si>
    <t>Dürre, Sigrid</t>
  </si>
  <si>
    <t>Fentner, Angela</t>
  </si>
  <si>
    <t>Fentner, Boris</t>
  </si>
  <si>
    <t>Greve, Irmgard</t>
  </si>
  <si>
    <t>Guhl, Ralph</t>
  </si>
  <si>
    <t>Hahnhausen, Peter</t>
  </si>
  <si>
    <t>Hallè, Anja</t>
  </si>
  <si>
    <t>Hänjes, Thomas</t>
  </si>
  <si>
    <t>Helmer, Rolf</t>
  </si>
  <si>
    <t>Herchner, Philip</t>
  </si>
  <si>
    <t>Jacobs, Stefan</t>
  </si>
  <si>
    <t>Jahn, Knut</t>
  </si>
  <si>
    <t>Jeckstat, Wolfgang</t>
  </si>
  <si>
    <t>Jeroschewitz, Volkmar</t>
  </si>
  <si>
    <t>Koch, Ingmar</t>
  </si>
  <si>
    <t>Könecke, Lars</t>
  </si>
  <si>
    <t>Kruse, Thorsten</t>
  </si>
  <si>
    <t>Labbert, Mike</t>
  </si>
  <si>
    <t>Lange, Birgit</t>
  </si>
  <si>
    <t>Lengfelder, Peter</t>
  </si>
  <si>
    <t>Lucchesi, Jens</t>
  </si>
  <si>
    <t>Markgraf, Jan</t>
  </si>
  <si>
    <t>Maywald, Carsten</t>
  </si>
  <si>
    <t>Meißner, Michael</t>
  </si>
  <si>
    <t>Metzger, Jörg</t>
  </si>
  <si>
    <t>Mohnke, Rolf</t>
  </si>
  <si>
    <t>Ott, Erwin</t>
  </si>
  <si>
    <t>Pahnke, Kurt</t>
  </si>
  <si>
    <t>Pahnke, Rita</t>
  </si>
  <si>
    <t>Pekker, Janos</t>
  </si>
  <si>
    <t>Pohlmann, Gisela</t>
  </si>
  <si>
    <t>Posack, Birgit</t>
  </si>
  <si>
    <t>Prüß, Kirsten</t>
  </si>
  <si>
    <t>Prüß, Thorsten</t>
  </si>
  <si>
    <t>Röper, Günther</t>
  </si>
  <si>
    <t>Röper, Monika</t>
  </si>
  <si>
    <t>Ruccia, Alessandro</t>
  </si>
  <si>
    <t>Schraner, Thomas</t>
  </si>
  <si>
    <t>Schulz, Bernd</t>
  </si>
  <si>
    <t>Schuppe, Holger</t>
  </si>
  <si>
    <t>Schwarz, Susanne</t>
  </si>
  <si>
    <t>Sembritzki, Christian</t>
  </si>
  <si>
    <t>Seyffarth, Markus</t>
  </si>
  <si>
    <t>Siegl, Stephan</t>
  </si>
  <si>
    <t>Steiner, Kay</t>
  </si>
  <si>
    <t>Struck, Udo</t>
  </si>
  <si>
    <t>Studt, Tanja</t>
  </si>
  <si>
    <t>Sube, Wolfgang</t>
  </si>
  <si>
    <t>Supthut, Fred</t>
  </si>
  <si>
    <t>Tams, Olaf</t>
  </si>
  <si>
    <t>Thielecke, Manfred</t>
  </si>
  <si>
    <t>Tiede, Karsten</t>
  </si>
  <si>
    <t>Tjaden, Christian</t>
  </si>
  <si>
    <t>Turek, Ralf</t>
  </si>
  <si>
    <t>Ulrich, Jens</t>
  </si>
  <si>
    <t>Ulrich, Silvia</t>
  </si>
  <si>
    <t>Weber, Henning</t>
  </si>
  <si>
    <t>Weiß, Karsten</t>
  </si>
  <si>
    <t>Witt, Dunja</t>
  </si>
  <si>
    <t>Wottawa, Birgit</t>
  </si>
  <si>
    <t>Wurr, Petra</t>
  </si>
  <si>
    <t>Wurr, Thomas</t>
  </si>
  <si>
    <t>Arp, Thomas</t>
  </si>
  <si>
    <t>Berg, Horst</t>
  </si>
  <si>
    <t>Friedrich, Anika</t>
  </si>
  <si>
    <t>Friedrich, Carina</t>
  </si>
  <si>
    <t>Friedrich, Sylvia</t>
  </si>
  <si>
    <t>Friedrich, Torsten</t>
  </si>
  <si>
    <t>Gartmann, Carsten</t>
  </si>
  <si>
    <t>Glück, Dieter</t>
  </si>
  <si>
    <t>Hesse, Helmut</t>
  </si>
  <si>
    <t>Maack, Jürgen</t>
  </si>
  <si>
    <t>Oesterling, Thomas</t>
  </si>
  <si>
    <t>Piel, Andreas</t>
  </si>
  <si>
    <t>Schallmo, Jennifer</t>
  </si>
  <si>
    <t>Schildknecht, Joachim</t>
  </si>
  <si>
    <t>Thiessen, Niclas</t>
  </si>
  <si>
    <t>Blasch, Stephan</t>
  </si>
  <si>
    <t>HHA</t>
  </si>
  <si>
    <t>Brack, Bärbel</t>
  </si>
  <si>
    <t>Brack, Berthold</t>
  </si>
  <si>
    <t>Brammann, Doris</t>
  </si>
  <si>
    <t>Haeger, Jörg</t>
  </si>
  <si>
    <t>Heuer, Hans</t>
  </si>
  <si>
    <t>Heuer, Margrit</t>
  </si>
  <si>
    <t>Miegel, Michael</t>
  </si>
  <si>
    <t>Möller, Hans-Sönke</t>
  </si>
  <si>
    <t>Naguschewski, Tatjana</t>
  </si>
  <si>
    <t>Radicke, Anja</t>
  </si>
  <si>
    <t>Reinecker, Hans-Joachim</t>
  </si>
  <si>
    <t>Reinhardt, Lars</t>
  </si>
  <si>
    <t>Schwarz, Dirk</t>
  </si>
  <si>
    <t>Stoldt, Olaf</t>
  </si>
  <si>
    <t>Wallbrecht, Uwe</t>
  </si>
  <si>
    <t>Ahrens, Thomas</t>
  </si>
  <si>
    <t>HLA</t>
  </si>
  <si>
    <t>Beu, Markus</t>
  </si>
  <si>
    <t>Blaudzun, Torsten</t>
  </si>
  <si>
    <t>Drenkow, Willy</t>
  </si>
  <si>
    <t>Gastberger, Timo</t>
  </si>
  <si>
    <t>Graßl, Julia</t>
  </si>
  <si>
    <t>Günther, Hilmar</t>
  </si>
  <si>
    <t>Hase, Klaus</t>
  </si>
  <si>
    <t>Holle, Ralf</t>
  </si>
  <si>
    <t>Kägeler, Ferdinand</t>
  </si>
  <si>
    <t>Krosch, Gerrit</t>
  </si>
  <si>
    <t>Kunert, Volker</t>
  </si>
  <si>
    <t>Makoschey, Sven</t>
  </si>
  <si>
    <t>Moths, Matthias</t>
  </si>
  <si>
    <t>Ostrau, Uwe</t>
  </si>
  <si>
    <t>Pehl, Ingo</t>
  </si>
  <si>
    <t>Pilz, Patric</t>
  </si>
  <si>
    <t>Rafalski, Christian</t>
  </si>
  <si>
    <t>Reuter, Heinz</t>
  </si>
  <si>
    <t>Schepe, Annemarie</t>
  </si>
  <si>
    <t>Schepe, Klaus</t>
  </si>
  <si>
    <t>Schlünzen, Jörg</t>
  </si>
  <si>
    <t>Schuldt, Helmut</t>
  </si>
  <si>
    <t>Seiferth, Florian</t>
  </si>
  <si>
    <t>Sibbert, Sven</t>
  </si>
  <si>
    <t>Wassenberg, Torsten</t>
  </si>
  <si>
    <t>Willert, Mark</t>
  </si>
  <si>
    <t>Wulf, Carsten</t>
  </si>
  <si>
    <t>Ilocto, Antonio</t>
  </si>
  <si>
    <t>Krahl, Andreas</t>
  </si>
  <si>
    <t>Krahl, Angela</t>
  </si>
  <si>
    <t>Krüger, Andreas</t>
  </si>
  <si>
    <t>Mechela, Andreas</t>
  </si>
  <si>
    <t>Salvador, Jay</t>
  </si>
  <si>
    <t>San Juan, Chester</t>
  </si>
  <si>
    <t>San Juan, Marudy</t>
  </si>
  <si>
    <t>Thormann, Ulrich</t>
  </si>
  <si>
    <t>Liebe, Sebastian</t>
  </si>
  <si>
    <t>Sievers, Wolfgang</t>
  </si>
  <si>
    <t>Schliep, Bernd</t>
  </si>
  <si>
    <t>Varga, Mihaly</t>
  </si>
  <si>
    <t>JH</t>
  </si>
  <si>
    <t>Birkenfeld, Annemarie</t>
  </si>
  <si>
    <t>Dönges, Erhard</t>
  </si>
  <si>
    <t>Ernst, Holger</t>
  </si>
  <si>
    <t>Ernst, Yvonne</t>
  </si>
  <si>
    <t>Hartmann, Bernd</t>
  </si>
  <si>
    <t>Kolleß, André</t>
  </si>
  <si>
    <t>P 2</t>
  </si>
  <si>
    <t>Agentur für Arbeit Hamburg</t>
  </si>
  <si>
    <t>SV Weiß Blau Allianz</t>
  </si>
  <si>
    <t>Aurubis</t>
  </si>
  <si>
    <t>AXA Sportvereinigung</t>
  </si>
  <si>
    <t>Berufgen. für Gesundheitsdienst</t>
  </si>
  <si>
    <t>Sportclub Dt. Bundesbank</t>
  </si>
  <si>
    <t>B W V L</t>
  </si>
  <si>
    <t>BMH-Claudius Peters AG</t>
  </si>
  <si>
    <t>Commerzbank</t>
  </si>
  <si>
    <t>Condor-Versicherung</t>
  </si>
  <si>
    <t>Die Aktiven</t>
  </si>
  <si>
    <t>D A K</t>
  </si>
  <si>
    <t>Dataport Hamburg</t>
  </si>
  <si>
    <t>Deutsche Bank</t>
  </si>
  <si>
    <t>Dakosy</t>
  </si>
  <si>
    <t>Die Socke</t>
  </si>
  <si>
    <t>Eppendorf AG</t>
  </si>
  <si>
    <t>Dennstedt, Bodo</t>
  </si>
  <si>
    <t>Edeka</t>
  </si>
  <si>
    <t>Elbe-Sport eV</t>
  </si>
  <si>
    <t>ERGO Sports Hamburg</t>
  </si>
  <si>
    <t>Feuerwehr Hamburg</t>
  </si>
  <si>
    <t>Generali Versicherungen</t>
  </si>
  <si>
    <t>Hanse Merkur</t>
  </si>
  <si>
    <t>Hamburger Sparkasse</t>
  </si>
  <si>
    <t>Hamburger Hochbahn</t>
  </si>
  <si>
    <t>HHLA</t>
  </si>
  <si>
    <t>Hamburg Messe und Congress GmbH</t>
  </si>
  <si>
    <t>BWVL Hamburg Port Authority</t>
  </si>
  <si>
    <t>Jungheinrich</t>
  </si>
  <si>
    <t>Jornitz u. Luth</t>
  </si>
  <si>
    <t>Justizbehörde</t>
  </si>
  <si>
    <t>Lufthansa</t>
  </si>
  <si>
    <t>H+R Ölwerke Schindler GmbH</t>
  </si>
  <si>
    <t>Pott, Katja</t>
  </si>
  <si>
    <t>Otto</t>
  </si>
  <si>
    <t>Postamt  2</t>
  </si>
  <si>
    <t>Panasonic</t>
  </si>
  <si>
    <t>Peters Maschinenfabrik</t>
  </si>
  <si>
    <t>Polizei Hamburg v. 1872</t>
  </si>
  <si>
    <t>SV Signal Iduna</t>
  </si>
  <si>
    <t>Stadtreinigung</t>
  </si>
  <si>
    <t>Still</t>
  </si>
  <si>
    <t>Steinway &amp; Sons</t>
  </si>
  <si>
    <t>Tretorn</t>
  </si>
  <si>
    <t>Schwabe, Gabriele</t>
  </si>
  <si>
    <t>de Wall, Heiko</t>
  </si>
  <si>
    <t>Senioren A</t>
  </si>
  <si>
    <t>Senioren B</t>
  </si>
  <si>
    <t>Senioren C</t>
  </si>
  <si>
    <t>ab 60</t>
  </si>
  <si>
    <t>ab 70</t>
  </si>
  <si>
    <t>Seniorinnen A</t>
  </si>
  <si>
    <t>Seniorinnen B</t>
  </si>
  <si>
    <t>ab 50</t>
  </si>
  <si>
    <t>Alter</t>
  </si>
  <si>
    <t>Meinke, Horst</t>
  </si>
  <si>
    <t>Stöbe, Uwe</t>
  </si>
  <si>
    <t>JUL</t>
  </si>
  <si>
    <t>Jornitz, Karsten</t>
  </si>
  <si>
    <t>Behrens, Ralf</t>
  </si>
  <si>
    <t>JUS</t>
  </si>
  <si>
    <t>Beier, Sabine</t>
  </si>
  <si>
    <t>Beier, Ulrich</t>
  </si>
  <si>
    <t>Blossey, Werner</t>
  </si>
  <si>
    <t>Dobs, Hans-Hermann</t>
  </si>
  <si>
    <t>Flehmke, Norbert</t>
  </si>
  <si>
    <t>Gebauer, Andreas</t>
  </si>
  <si>
    <t>Gunia, Manfred</t>
  </si>
  <si>
    <t>Hendel, Hans-Jürgen</t>
  </si>
  <si>
    <t>Ilsemann, Christian</t>
  </si>
  <si>
    <t>Ilsemann, Kathrin</t>
  </si>
  <si>
    <t>Jöhnk, Michael</t>
  </si>
  <si>
    <t>Jöhnk, Tanja</t>
  </si>
  <si>
    <t>Kleefeld, Michael</t>
  </si>
  <si>
    <t>Nissen, Sylvia</t>
  </si>
  <si>
    <t>Witt, Oliver</t>
  </si>
  <si>
    <t>Arnoldi, Christian</t>
  </si>
  <si>
    <t>Schröder, Peter</t>
  </si>
  <si>
    <t>Eilken, Gerhard</t>
  </si>
  <si>
    <t>Erichsen, Monika</t>
  </si>
  <si>
    <t>Erichsen, Thomas</t>
  </si>
  <si>
    <t>Drengwitz-Heithoff, Susanne</t>
  </si>
  <si>
    <t>Mathein, Hans-Werner</t>
  </si>
  <si>
    <t>Ziegenbein, Klaus</t>
  </si>
  <si>
    <t>Bartholomae, Rolf</t>
  </si>
  <si>
    <t>LSV</t>
  </si>
  <si>
    <t>Collmann, Harald</t>
  </si>
  <si>
    <t>Duve, Renate</t>
  </si>
  <si>
    <t>Duve, Roland</t>
  </si>
  <si>
    <t>Duve, Tanja</t>
  </si>
  <si>
    <t>Hagelkris, Franz</t>
  </si>
  <si>
    <t>Heer, Franz</t>
  </si>
  <si>
    <t>Heer, Lydia</t>
  </si>
  <si>
    <t>Kaminsky, Jürgen</t>
  </si>
  <si>
    <t>Keseling, Klaus</t>
  </si>
  <si>
    <t>Keseling, Patrick</t>
  </si>
  <si>
    <t>Krausz, Gerhard</t>
  </si>
  <si>
    <t>Langbein, Pornphan</t>
  </si>
  <si>
    <t>Ludwig, Bella</t>
  </si>
  <si>
    <t>Martinez, Margarete</t>
  </si>
  <si>
    <t>Ostrau, Peter</t>
  </si>
  <si>
    <t>Pasenow, Norbert</t>
  </si>
  <si>
    <t>Schiller, Amporn</t>
  </si>
  <si>
    <t>Schubert, Kurt</t>
  </si>
  <si>
    <t>Sitas, Bärbel</t>
  </si>
  <si>
    <t>Sitas, Michael</t>
  </si>
  <si>
    <t>Sitas, Peter</t>
  </si>
  <si>
    <t>Stapelfeldt, Christian</t>
  </si>
  <si>
    <t>Stöver, Ingeborg</t>
  </si>
  <si>
    <t>Vogler, Renate</t>
  </si>
  <si>
    <t>Voß, Harald</t>
  </si>
  <si>
    <t>Wehder, Christian</t>
  </si>
  <si>
    <t>Wehder, Thomas</t>
  </si>
  <si>
    <t>Wicens, Rolf</t>
  </si>
  <si>
    <t>Wichert, Irmgard</t>
  </si>
  <si>
    <t>Haupt, Sebastian</t>
  </si>
  <si>
    <t>Höner, Christopher</t>
  </si>
  <si>
    <t>OIL</t>
  </si>
  <si>
    <t>Ruwoldt, Joachim</t>
  </si>
  <si>
    <t>OTT</t>
  </si>
  <si>
    <t>Brückner, Daniel</t>
  </si>
  <si>
    <t>Dose, Ljiljana</t>
  </si>
  <si>
    <t>Gogoll, Andreas</t>
  </si>
  <si>
    <t>Gogoll, Janice</t>
  </si>
  <si>
    <t>Göttel, Suzan</t>
  </si>
  <si>
    <t>Güllnitz, Ingo</t>
  </si>
  <si>
    <t>Güllnitz, Silke</t>
  </si>
  <si>
    <t>Hellwagen, Sven</t>
  </si>
  <si>
    <t>Hoigt, Helga</t>
  </si>
  <si>
    <t>Hoigt, Uwe</t>
  </si>
  <si>
    <t>Kanavc, Werner</t>
  </si>
  <si>
    <t>Knight, Terence</t>
  </si>
  <si>
    <t>Kotz, Britta</t>
  </si>
  <si>
    <t>Kotz, Ralf</t>
  </si>
  <si>
    <t>Krause, Roman</t>
  </si>
  <si>
    <t>Landmesser, Tanja</t>
  </si>
  <si>
    <t>Renter, Stephan</t>
  </si>
  <si>
    <t>Reszel, Mario</t>
  </si>
  <si>
    <t>Santen, Frank</t>
  </si>
  <si>
    <t>Scharfe, Heiko</t>
  </si>
  <si>
    <t>Schinck, Reinhard</t>
  </si>
  <si>
    <t>Schmolling, Petra</t>
  </si>
  <si>
    <t>Sütel, Hans Thomas</t>
  </si>
  <si>
    <t>Wahrmann, Christian</t>
  </si>
  <si>
    <t>Wiegand, Wolfgang</t>
  </si>
  <si>
    <t>Bente, Maik</t>
  </si>
  <si>
    <t>Borchert, Martin</t>
  </si>
  <si>
    <t>Borchert, Monika</t>
  </si>
  <si>
    <t>Bücking, Joachim</t>
  </si>
  <si>
    <t>Kunze, Isolde</t>
  </si>
  <si>
    <t>Naujack, Kurt</t>
  </si>
  <si>
    <t>Pohlmann, Erhard</t>
  </si>
  <si>
    <t>Richter, Raimund</t>
  </si>
  <si>
    <t>Stelter, Klaus</t>
  </si>
  <si>
    <t>Lohrbach, Gustav-Michael</t>
  </si>
  <si>
    <t>Pins</t>
  </si>
  <si>
    <t>Anzahl Spiele</t>
  </si>
  <si>
    <t>Rang</t>
  </si>
  <si>
    <t>PAN</t>
  </si>
  <si>
    <t>Frahm, Jörg</t>
  </si>
  <si>
    <t>Fuchs, Olga</t>
  </si>
  <si>
    <t>Haudel, Christian</t>
  </si>
  <si>
    <t>Jurk, Mario</t>
  </si>
  <si>
    <t>Nolte, Matthias</t>
  </si>
  <si>
    <t>Schacht, Silvia</t>
  </si>
  <si>
    <t>Schindler, Manfred</t>
  </si>
  <si>
    <t>Schindler, Olga</t>
  </si>
  <si>
    <t>Schmidt, Annegret</t>
  </si>
  <si>
    <t>Verchovskij, Aleksej</t>
  </si>
  <si>
    <t>Wetzel, Ilona</t>
  </si>
  <si>
    <t>Wetzel, Michael</t>
  </si>
  <si>
    <t>PET</t>
  </si>
  <si>
    <t>Barsties, Anika</t>
  </si>
  <si>
    <t>POL</t>
  </si>
  <si>
    <t>Bolduan, Harald</t>
  </si>
  <si>
    <t>Dittmann, Volker</t>
  </si>
  <si>
    <t>Kickbusch, Frank</t>
  </si>
  <si>
    <t>Kobe, Winfried</t>
  </si>
  <si>
    <t>Koch, Wolf-Dieter</t>
  </si>
  <si>
    <t>Leff, Sabine</t>
  </si>
  <si>
    <t>Letz, Andreas</t>
  </si>
  <si>
    <t>Müller-Habekost, Thorsten</t>
  </si>
  <si>
    <t>Schnitzke, Joachim</t>
  </si>
  <si>
    <t>Schröder, Ronald</t>
  </si>
  <si>
    <t>Schufft, Patrick</t>
  </si>
  <si>
    <t>Söffker, Tobias</t>
  </si>
  <si>
    <t>Spindler, Angela</t>
  </si>
  <si>
    <t>Komeniak, Jürgen</t>
  </si>
  <si>
    <t>Gerdau, Daniel</t>
  </si>
  <si>
    <t>Henrich, Willi</t>
  </si>
  <si>
    <t>Pioch, Roswitha</t>
  </si>
  <si>
    <t>Sievers, Karin</t>
  </si>
  <si>
    <t>Voges, Marion</t>
  </si>
  <si>
    <t>Wuchsa, Sigrid</t>
  </si>
  <si>
    <t>Arnold, Thomas</t>
  </si>
  <si>
    <t>SGS</t>
  </si>
  <si>
    <t>Burmester, Jörn</t>
  </si>
  <si>
    <t>Burmester, Tanja</t>
  </si>
  <si>
    <t>Fink, Dieter</t>
  </si>
  <si>
    <t>Garbers, Ingo</t>
  </si>
  <si>
    <t>Gehrmann, Wilfried</t>
  </si>
  <si>
    <t>Hansen, Peter</t>
  </si>
  <si>
    <t>Hliwiak, Sebastian</t>
  </si>
  <si>
    <t>Krüger, Karsten</t>
  </si>
  <si>
    <t>Krüger, Sylvio</t>
  </si>
  <si>
    <t>Lemcke, Jan</t>
  </si>
  <si>
    <t>Madzar, Vid</t>
  </si>
  <si>
    <t>Poplawski, Rolf</t>
  </si>
  <si>
    <t>Rienäcker, Klaus</t>
  </si>
  <si>
    <t>Rodic, Slavko</t>
  </si>
  <si>
    <t>Rothkegel, Stephan</t>
  </si>
  <si>
    <t>Schrader, Wilfried</t>
  </si>
  <si>
    <t>Schumann, Rolf</t>
  </si>
  <si>
    <t>Sziedat, Simon</t>
  </si>
  <si>
    <t>Völzow, Holger</t>
  </si>
  <si>
    <t>Wiechmann, Arne</t>
  </si>
  <si>
    <t>Wiechmann, Ralf</t>
  </si>
  <si>
    <t>Wiechmann, Tanja</t>
  </si>
  <si>
    <t>Wiechmann, Thomas</t>
  </si>
  <si>
    <t>Zels, Ute</t>
  </si>
  <si>
    <t>Zimmer, Carl-Heinz</t>
  </si>
  <si>
    <t>Zoroglu, Atila</t>
  </si>
  <si>
    <t>Beier, Thomas</t>
  </si>
  <si>
    <t>SID</t>
  </si>
  <si>
    <t>Burgdorf, Wolfgang</t>
  </si>
  <si>
    <t>Carstensen, Elke</t>
  </si>
  <si>
    <t>Firmin, Willy</t>
  </si>
  <si>
    <t>Geisler, Christiane</t>
  </si>
  <si>
    <t>Grant, Andrea</t>
  </si>
  <si>
    <t>Guth, Michael</t>
  </si>
  <si>
    <t>Handel, Klaus</t>
  </si>
  <si>
    <t>Harnack, Ingrid</t>
  </si>
  <si>
    <t>Helm, Thomas</t>
  </si>
  <si>
    <t>Kleena, Olaf</t>
  </si>
  <si>
    <t>Timm, Ullrich</t>
  </si>
  <si>
    <t>Horn, Wolfgang</t>
  </si>
  <si>
    <t>Jäger, Katja</t>
  </si>
  <si>
    <t>Jäger, Michael</t>
  </si>
  <si>
    <t>Laun, Sylvia</t>
  </si>
  <si>
    <t>Martini, Andrea</t>
  </si>
  <si>
    <t>Martini, Michael</t>
  </si>
  <si>
    <t>Matzke, Horst</t>
  </si>
  <si>
    <t>Mohr, Thorsten</t>
  </si>
  <si>
    <t>Pape, Dieter</t>
  </si>
  <si>
    <t>Poppe, Jens</t>
  </si>
  <si>
    <t>Rose, Christa</t>
  </si>
  <si>
    <t>Rose, Horst</t>
  </si>
  <si>
    <t>Saß, Manfred</t>
  </si>
  <si>
    <t>Schale, Ralph</t>
  </si>
  <si>
    <t>Schulze, Jenny</t>
  </si>
  <si>
    <t>Schulze, Norbert</t>
  </si>
  <si>
    <t>Smarsly, Christian</t>
  </si>
  <si>
    <t>Smarsly, Claudia</t>
  </si>
  <si>
    <t>Smarsly, Detlev</t>
  </si>
  <si>
    <t>Stelter, Jürgen</t>
  </si>
  <si>
    <t>Stelter, Karin</t>
  </si>
  <si>
    <t>Thal, Thomas</t>
  </si>
  <si>
    <t>Tute, Wolfgang</t>
  </si>
  <si>
    <t>Urban, Wolfgang</t>
  </si>
  <si>
    <t>Willhaus, Manfred</t>
  </si>
  <si>
    <t>Burmester, Dieter</t>
  </si>
  <si>
    <t>SRH</t>
  </si>
  <si>
    <t>Burmester, Jens</t>
  </si>
  <si>
    <t>Feierabend, Jens</t>
  </si>
  <si>
    <t>Freudenberg, Jürgen</t>
  </si>
  <si>
    <t>Kraft, Thomas</t>
  </si>
  <si>
    <t>Mättig, Rüdiger</t>
  </si>
  <si>
    <t>Plette, Erik</t>
  </si>
  <si>
    <t>Wriede, Walter</t>
  </si>
  <si>
    <t>Brack, Michael</t>
  </si>
  <si>
    <t>STI</t>
  </si>
  <si>
    <t>Brack-Friedrich, Roswitha</t>
  </si>
  <si>
    <t>Fischer, Paul</t>
  </si>
  <si>
    <t>Gschwill, Andreas</t>
  </si>
  <si>
    <t>Hempel, Kay</t>
  </si>
  <si>
    <t>Jachmann, Malte</t>
  </si>
  <si>
    <t>Jäger, Andrea</t>
  </si>
  <si>
    <t>Jäger, Dirk</t>
  </si>
  <si>
    <t>Knüpling, Stephan</t>
  </si>
  <si>
    <t>Lunau, Heike</t>
  </si>
  <si>
    <t>Lunau, Norbert</t>
  </si>
  <si>
    <t>Nielsen, Karsten</t>
  </si>
  <si>
    <t>Pilß, Klaus</t>
  </si>
  <si>
    <t>Rumpf, Edgar</t>
  </si>
  <si>
    <t>Schneider, Peter</t>
  </si>
  <si>
    <t>Sdzuy, Marc</t>
  </si>
  <si>
    <t>Steudten, Oliver</t>
  </si>
  <si>
    <t>STW</t>
  </si>
  <si>
    <t>Götte, Ralf</t>
  </si>
  <si>
    <t>Paaschburg, Jens</t>
  </si>
  <si>
    <t>Stoll, Frank</t>
  </si>
  <si>
    <t>Göcke, Claus</t>
  </si>
  <si>
    <t>Förster, Karl-Heinz</t>
  </si>
  <si>
    <t>Wulf, Hans-Peter</t>
  </si>
  <si>
    <t>Derer, Christian</t>
  </si>
  <si>
    <t>Fanter, Karsten</t>
  </si>
  <si>
    <t>TRE</t>
  </si>
  <si>
    <t>Meier, Ulrich</t>
  </si>
  <si>
    <t>Wipperhausen, Lars</t>
  </si>
  <si>
    <t>Hanne, Helga</t>
  </si>
  <si>
    <t>Ostrau, Oliver</t>
  </si>
  <si>
    <t>Kathe, Silke</t>
  </si>
  <si>
    <t>Jeske, Manfred</t>
  </si>
  <si>
    <t>Mertins, Matthias</t>
  </si>
  <si>
    <t>Rumpf, Martin</t>
  </si>
  <si>
    <t>Scharfenberg, Astrid</t>
  </si>
  <si>
    <t>Scharfenberg, Norbert</t>
  </si>
  <si>
    <t>Wiese, Benjamin</t>
  </si>
  <si>
    <t>Chorala, Rolf</t>
  </si>
  <si>
    <t>Christiansen, Andreas</t>
  </si>
  <si>
    <t>Christiansen, Jürgen</t>
  </si>
  <si>
    <t>Groß, Angelika</t>
  </si>
  <si>
    <t>Groß, Rolf</t>
  </si>
  <si>
    <t>Kohr, Manuela</t>
  </si>
  <si>
    <t>Kohr, Michael</t>
  </si>
  <si>
    <t>Meins, Gerhard</t>
  </si>
  <si>
    <t>Nabel, Erika</t>
  </si>
  <si>
    <t>Nabel, Uwe</t>
  </si>
  <si>
    <t>Schmedes, Heike</t>
  </si>
  <si>
    <t>Schmedes, Holger</t>
  </si>
  <si>
    <t>Theus, Janine</t>
  </si>
  <si>
    <t>Vesper, Marlen</t>
  </si>
  <si>
    <t>Vesper, Michael</t>
  </si>
  <si>
    <t>Wiese, Iris</t>
  </si>
  <si>
    <t>Zimmermann, Monika</t>
  </si>
  <si>
    <t>Stopp, Charles</t>
  </si>
  <si>
    <t>Herbst-Mixed</t>
  </si>
  <si>
    <t>Einzelmeisterschaft</t>
  </si>
  <si>
    <t>Frühjahrs-Mixed</t>
  </si>
  <si>
    <t>Doppelmeisterschaft</t>
  </si>
  <si>
    <t>Schnitt</t>
  </si>
  <si>
    <t>Griebel, Wilfried</t>
  </si>
  <si>
    <t>Solkowsky, Torsten</t>
  </si>
  <si>
    <t>Strobach, Sven</t>
  </si>
  <si>
    <t>Noack, Hans-Ulrich</t>
  </si>
  <si>
    <t>Kreutzberger, Dieter</t>
  </si>
  <si>
    <t>Teegler, Birgit</t>
  </si>
  <si>
    <t>Exner, Sebastian</t>
  </si>
  <si>
    <t>Wrage, Anja-Cathrin</t>
  </si>
  <si>
    <t>Hauke, André</t>
  </si>
  <si>
    <t>Kugler, Beate</t>
  </si>
  <si>
    <t>Schmidt, Gerd-Günter</t>
  </si>
  <si>
    <t>Smitt, Marco</t>
  </si>
  <si>
    <t>Thier, Mario</t>
  </si>
  <si>
    <t>Blanken, Daniel</t>
  </si>
  <si>
    <t>Gowin, Jürgen</t>
  </si>
  <si>
    <t>Irmscher, Katrin</t>
  </si>
  <si>
    <t>Ortwig, Michaela</t>
  </si>
  <si>
    <t>Wiegand, Alfred</t>
  </si>
  <si>
    <t>Walter, Tino</t>
  </si>
  <si>
    <t>Moellers, Christian</t>
  </si>
  <si>
    <t>Kock, Manfred</t>
  </si>
  <si>
    <t>Zagorski, Grzegorz</t>
  </si>
  <si>
    <t>Albers, Christian</t>
  </si>
  <si>
    <t>Jakubowski, Sven</t>
  </si>
  <si>
    <t>Witt, Marieta</t>
  </si>
  <si>
    <t>Martic, Zlatko</t>
  </si>
  <si>
    <t>Boy, Thomas</t>
  </si>
  <si>
    <t>HMC</t>
  </si>
  <si>
    <t>Busse, Maren</t>
  </si>
  <si>
    <t>Eckert, Diana</t>
  </si>
  <si>
    <t>Kaden, Wolfgang</t>
  </si>
  <si>
    <t>Reich, Anna</t>
  </si>
  <si>
    <t>Steinbach, Carin</t>
  </si>
  <si>
    <t>Weidemeyer, Claudia</t>
  </si>
  <si>
    <t>Bassing, Joachim</t>
  </si>
  <si>
    <t>Priegnitz, Lars</t>
  </si>
  <si>
    <t>Helms, Hans-Jürgen</t>
  </si>
  <si>
    <t>Uhde, Jörg</t>
  </si>
  <si>
    <t>Buro, Veit</t>
  </si>
  <si>
    <t>Büsking, Jan</t>
  </si>
  <si>
    <t>Graf, René</t>
  </si>
  <si>
    <t>Höse, Anke</t>
  </si>
  <si>
    <t>Sobczek, Matthias</t>
  </si>
  <si>
    <t>Peter, Thomas</t>
  </si>
  <si>
    <t>Stürmer, Rolf</t>
  </si>
  <si>
    <t>Ehrich, Jan</t>
  </si>
  <si>
    <t>Bär, Sven</t>
  </si>
  <si>
    <t>Ly, Hien-Chanh</t>
  </si>
  <si>
    <t>Name</t>
  </si>
  <si>
    <t>BSG</t>
  </si>
  <si>
    <t>Drewes, Friedhelm</t>
  </si>
  <si>
    <t>AAH</t>
  </si>
  <si>
    <t>Gstall, Hansmichael</t>
  </si>
  <si>
    <t>Marx, Reinhold</t>
  </si>
  <si>
    <t>Reich, Andreas</t>
  </si>
  <si>
    <t>Reich, Gertrud</t>
  </si>
  <si>
    <t>Schrage, Regine</t>
  </si>
  <si>
    <t>Wacker, Uwe-Jens</t>
  </si>
  <si>
    <t>Hatje, Mathias</t>
  </si>
  <si>
    <t>Hatje, Nicole</t>
  </si>
  <si>
    <t>Hering, Martin</t>
  </si>
  <si>
    <t>Jacobs, Carola</t>
  </si>
  <si>
    <t>Jacobs, Volker</t>
  </si>
  <si>
    <t>Kaufmann, Hans-Peter</t>
  </si>
  <si>
    <t>Lemcke, Manfred</t>
  </si>
  <si>
    <t>Lich, Uwe</t>
  </si>
  <si>
    <t>Lietz, Gunhard</t>
  </si>
  <si>
    <t>Scharfe, Carsten</t>
  </si>
  <si>
    <t>Bott, Christian</t>
  </si>
  <si>
    <t>ALL</t>
  </si>
  <si>
    <t>Haß, Karsten</t>
  </si>
  <si>
    <t>Heitmann, Werner</t>
  </si>
  <si>
    <t>Körber, Holger</t>
  </si>
  <si>
    <t>Müller, Heinz-Herbert</t>
  </si>
  <si>
    <t>Schlichting, André</t>
  </si>
  <si>
    <t>Stasch, Rainer</t>
  </si>
  <si>
    <t>Tappe, Frank</t>
  </si>
  <si>
    <t>Bankmann, Helge-Oliver</t>
  </si>
  <si>
    <t>Hanke, Kornelia</t>
  </si>
  <si>
    <t>Soppa, Hansi</t>
  </si>
  <si>
    <t>Vogt, Bernd</t>
  </si>
  <si>
    <t>Aiello, Jan</t>
  </si>
  <si>
    <t>Bretsmann, Gerd</t>
  </si>
  <si>
    <t>Calheiros, José</t>
  </si>
  <si>
    <t>Götsch, Tanja</t>
  </si>
  <si>
    <t>Hacker, Dirk</t>
  </si>
  <si>
    <t>Keßler, Jürgen</t>
  </si>
  <si>
    <t>Kleefeld, Guido</t>
  </si>
  <si>
    <t>Koch, Dirk</t>
  </si>
  <si>
    <t>Lehmkuhl, Hans</t>
  </si>
  <si>
    <t>Möller, Ralf</t>
  </si>
  <si>
    <t>Papke, Andreas</t>
  </si>
  <si>
    <t>Seiler, Henry</t>
  </si>
  <si>
    <t>Sudarjadi, Tri Tjahjo</t>
  </si>
  <si>
    <t>Truszewicz, Werner</t>
  </si>
  <si>
    <t>AU</t>
  </si>
  <si>
    <t>Barthels, Holger</t>
  </si>
  <si>
    <t>Behncke, Hakon</t>
  </si>
  <si>
    <t>Brösicke, Horst</t>
  </si>
  <si>
    <t>Eggeling, Rainer</t>
  </si>
  <si>
    <t>Fulbrecht, Jürgen</t>
  </si>
  <si>
    <t>Jansen, Dieter</t>
  </si>
  <si>
    <t>Koster, Joachim</t>
  </si>
  <si>
    <t>Lewerenz, Simone</t>
  </si>
  <si>
    <t>Rathje, Kristian</t>
  </si>
  <si>
    <t>Seth, Sabine</t>
  </si>
  <si>
    <t>Thierbach, Heinz</t>
  </si>
  <si>
    <t>Urig, Franz</t>
  </si>
  <si>
    <t>Urig, Irena</t>
  </si>
  <si>
    <t>Weiland, Marco</t>
  </si>
  <si>
    <t>Weimer, Günter-Johann</t>
  </si>
  <si>
    <t>Filter, Wolfgang</t>
  </si>
  <si>
    <t>Lucas, Michael</t>
  </si>
  <si>
    <t>Peters, Christian</t>
  </si>
  <si>
    <t>Zühlke, Bernd</t>
  </si>
  <si>
    <t>Bartelt, Janine</t>
  </si>
  <si>
    <t>AXA</t>
  </si>
  <si>
    <t>Bohnhof, Bernd</t>
  </si>
  <si>
    <t>Franze, Olaf</t>
  </si>
  <si>
    <t>Friedrich, Dieter</t>
  </si>
  <si>
    <t>Greve, Jens</t>
  </si>
  <si>
    <t>Knapp, Helmut</t>
  </si>
  <si>
    <t>Noack, Inge</t>
  </si>
  <si>
    <t>Pulmer, Iris</t>
  </si>
  <si>
    <t>Schleier, Detlef</t>
  </si>
  <si>
    <t>Schmidt, Robert</t>
  </si>
  <si>
    <t>Schult, Manfred</t>
  </si>
  <si>
    <t>Schwartz, Oliver</t>
  </si>
  <si>
    <t>Zeyher, Christoph</t>
  </si>
  <si>
    <t>Dietzel, Andreas</t>
  </si>
  <si>
    <t>B36</t>
  </si>
  <si>
    <t>Hergel, Günter</t>
  </si>
  <si>
    <t>Karsten, Jörn</t>
  </si>
  <si>
    <t>Partey, Klaus</t>
  </si>
  <si>
    <t>Schmidt, Wolfgang</t>
  </si>
  <si>
    <t>BBK</t>
  </si>
  <si>
    <t>Eggebrecht, Erwin</t>
  </si>
  <si>
    <t>Friedrich, Jürgen</t>
  </si>
  <si>
    <t>Kühlcke, Hans-Dieter</t>
  </si>
  <si>
    <t>Lehmann, Rolf-Dieter</t>
  </si>
  <si>
    <t>Lüthje, Thomas</t>
  </si>
  <si>
    <t>Mahnkopf, Torben</t>
  </si>
  <si>
    <t>Nest, Ingrid</t>
  </si>
  <si>
    <t>Peper, Hans-Jürgen</t>
  </si>
  <si>
    <t>Riegert, Jeannette</t>
  </si>
  <si>
    <t>Riegert, Werner</t>
  </si>
  <si>
    <t>Saecker, Ulrich</t>
  </si>
  <si>
    <t>Schürmann, Wolfgang</t>
  </si>
  <si>
    <t>Sowade, Peter</t>
  </si>
  <si>
    <t>Rose, Jürgen</t>
  </si>
  <si>
    <t>Becker, Tim</t>
  </si>
  <si>
    <t>Roschlaub, Jörn</t>
  </si>
  <si>
    <t>Augsburg, Sonja</t>
  </si>
  <si>
    <t>HPA</t>
  </si>
  <si>
    <t>Trachtenbrodt, Rhonda</t>
  </si>
  <si>
    <t>Behrends, Erich</t>
  </si>
  <si>
    <t>BWV</t>
  </si>
  <si>
    <t>Drey, Matthias</t>
  </si>
  <si>
    <t>Gäthke, Bernd</t>
  </si>
  <si>
    <t>Grohmann, André</t>
  </si>
  <si>
    <t>Grohmann, Marlies</t>
  </si>
  <si>
    <t>Groth, Alexander</t>
  </si>
  <si>
    <t>Hamann, Astrid</t>
  </si>
  <si>
    <t>Hamann, Uwe</t>
  </si>
  <si>
    <t>Heymuth, Rainer</t>
  </si>
  <si>
    <t>Knibbe, Sabine</t>
  </si>
  <si>
    <t>Korst, Joachim</t>
  </si>
  <si>
    <t>Milde, Stephan</t>
  </si>
  <si>
    <t>Reinhold, Renate</t>
  </si>
  <si>
    <t>Skalden, Winfried</t>
  </si>
  <si>
    <t>Soppa, Birgit</t>
  </si>
  <si>
    <t>Weirauch, Arno</t>
  </si>
  <si>
    <t>CLP</t>
  </si>
  <si>
    <t>Neisewald, Axel</t>
  </si>
  <si>
    <t>Neisewald, Gudrun</t>
  </si>
  <si>
    <t>Rohr, Wolfgang</t>
  </si>
  <si>
    <t>Andresen, Holger</t>
  </si>
  <si>
    <t>COM</t>
  </si>
  <si>
    <t>Arndt, Christoph</t>
  </si>
  <si>
    <t>Endreß, Maren</t>
  </si>
  <si>
    <t>Endreß, Oliver</t>
  </si>
  <si>
    <t>Endreß, Rudi</t>
  </si>
  <si>
    <t>Fechner, Inge</t>
  </si>
  <si>
    <t>Husemann, Steffen</t>
  </si>
  <si>
    <t>Kalenski, Petra</t>
  </si>
  <si>
    <t>Obodda, Jochen</t>
  </si>
  <si>
    <t>Preylowski, Gerhard</t>
  </si>
  <si>
    <t>Preylowski, Marina</t>
  </si>
  <si>
    <t>Schroeder, Gösta</t>
  </si>
  <si>
    <t>Dietrichs, Margot</t>
  </si>
  <si>
    <t>CON</t>
  </si>
  <si>
    <t>Friese, Petra</t>
  </si>
  <si>
    <t>Fuhrmann, Yvonne</t>
  </si>
  <si>
    <t>Grundt, Christa</t>
  </si>
  <si>
    <t>Grundt, Christopher</t>
  </si>
  <si>
    <t>Grundt, Holger</t>
  </si>
  <si>
    <t>Grundt, Philip</t>
  </si>
  <si>
    <t>Günther, Axel</t>
  </si>
  <si>
    <t>Heit, Burghardt</t>
  </si>
  <si>
    <t>Heit, Sonja</t>
  </si>
  <si>
    <t>Kanebley, Britta</t>
  </si>
  <si>
    <t>Lien, Gordon</t>
  </si>
  <si>
    <t>Meyer, Andreas</t>
  </si>
  <si>
    <t>Meyer, Herbert</t>
  </si>
  <si>
    <t>Reiche, Michael</t>
  </si>
  <si>
    <t>Reiche, Verena</t>
  </si>
  <si>
    <t>Rittscher, Benjamin</t>
  </si>
  <si>
    <t>Rittscher, Dieter</t>
  </si>
  <si>
    <t>Ruschmeyer, Frank</t>
  </si>
  <si>
    <t>Schuldt, Michaela</t>
  </si>
  <si>
    <t>Trümper, Andreas</t>
  </si>
  <si>
    <t>Klockmann, Andreas</t>
  </si>
  <si>
    <t>Schieritz, Gunnar</t>
  </si>
  <si>
    <t>DA</t>
  </si>
  <si>
    <t>Jakubeit, Hildegard</t>
  </si>
  <si>
    <t>Jakubeit, Joachim</t>
  </si>
  <si>
    <t>Martz, Hilke</t>
  </si>
  <si>
    <t>Möller, Gisela</t>
  </si>
  <si>
    <t>Möller, Werner</t>
  </si>
  <si>
    <t>Stier, Wolfgang</t>
  </si>
  <si>
    <t>Wolf, Edgar</t>
  </si>
  <si>
    <t>DAK</t>
  </si>
  <si>
    <t>Bree, Norbert</t>
  </si>
  <si>
    <t>Krogmann, Peter</t>
  </si>
  <si>
    <t>Pekarek, Joseph</t>
  </si>
  <si>
    <t>Rebstock, Ute</t>
  </si>
  <si>
    <t>Rotzolk, Jürgen</t>
  </si>
  <si>
    <t>Schönberger, Wolf-Rüdiger</t>
  </si>
  <si>
    <t>Aeuckens, Michael</t>
  </si>
  <si>
    <t>DAT</t>
  </si>
  <si>
    <t>Borstel von, Wolfgang</t>
  </si>
  <si>
    <t>Damaschke, Andreas</t>
  </si>
  <si>
    <t>Decker, Heiko</t>
  </si>
  <si>
    <t>Dutkiewicz, Peter</t>
  </si>
  <si>
    <t>Dutkiewicz, Ute</t>
  </si>
  <si>
    <t>Erhorn, Angelika</t>
  </si>
  <si>
    <t>Gasche, Oliver</t>
  </si>
  <si>
    <t>Hunn, Dieter</t>
  </si>
  <si>
    <t>König, Dietmar</t>
  </si>
  <si>
    <t>Lindner, Gaby</t>
  </si>
  <si>
    <t>Melbert, Horst</t>
  </si>
  <si>
    <t>Pfitzmann, Norbert</t>
  </si>
  <si>
    <t>Richters, Harald</t>
  </si>
  <si>
    <t>Schlender, Rainer</t>
  </si>
  <si>
    <t>Schumacher, Martin</t>
  </si>
  <si>
    <t>Tiedemann, Wolfgang</t>
  </si>
  <si>
    <t>Tsvetanova-Schumacher, Bozhura</t>
  </si>
  <si>
    <t>Wruck, Michaela</t>
  </si>
  <si>
    <t>Wruck, Peter</t>
  </si>
  <si>
    <t>Arnoldi, Georg</t>
  </si>
  <si>
    <t>DB</t>
  </si>
  <si>
    <t>Arnoldi, Veronika</t>
  </si>
  <si>
    <t>Bauschke, Dieter</t>
  </si>
  <si>
    <t>Becker, Rudolf</t>
  </si>
  <si>
    <t>Bieri, Thomas</t>
  </si>
  <si>
    <t>Briest, Anett</t>
  </si>
  <si>
    <t>Corleis, Heidi</t>
  </si>
  <si>
    <t>Corleis, Tanja</t>
  </si>
  <si>
    <t>Corleis, Uwe</t>
  </si>
  <si>
    <t>de los Rios Sastre, Ana Maria</t>
  </si>
  <si>
    <t>Diener, Peter</t>
  </si>
  <si>
    <t>Diener, Sybille</t>
  </si>
  <si>
    <t>Friedrichs, Sascha</t>
  </si>
  <si>
    <t>Gauert-Nüschen, Birgit</t>
  </si>
  <si>
    <t>Hanne, Frank Peter</t>
  </si>
  <si>
    <t>Hartje, Christian</t>
  </si>
  <si>
    <t>Hartmann, Ute</t>
  </si>
  <si>
    <t>Hartung, Ingrid</t>
  </si>
  <si>
    <t>Hempel, Susanne</t>
  </si>
  <si>
    <t>Herber, Jutta</t>
  </si>
  <si>
    <t>Herber, Michael</t>
  </si>
  <si>
    <t>Klemm, Norbert</t>
  </si>
  <si>
    <t xml:space="preserve"> </t>
  </si>
  <si>
    <t>Körner, Marco</t>
  </si>
  <si>
    <t>Kremzow, Klaus-Jürgen</t>
  </si>
  <si>
    <t>Kühne, Ralph</t>
  </si>
  <si>
    <t>Lamas Castro, Maria Dolores</t>
  </si>
  <si>
    <t>Leptien, Peter</t>
  </si>
  <si>
    <t>Martens, Harald</t>
  </si>
  <si>
    <t>Nüschen, Manfred</t>
  </si>
  <si>
    <t>Ochlast, Hans-Joachim</t>
  </si>
  <si>
    <t>Pohl, Kirsten</t>
  </si>
  <si>
    <t>Przybysz, Marita</t>
  </si>
  <si>
    <t>Przybysz, Werner</t>
  </si>
  <si>
    <t>Rabe, Wilfried</t>
  </si>
  <si>
    <t>Reidt, Stephan</t>
  </si>
  <si>
    <t>Reinke, Anett</t>
  </si>
  <si>
    <t>Rethmeyer, Katrin</t>
  </si>
  <si>
    <t>Thiele, Sabine</t>
  </si>
  <si>
    <t>Timm, Wolfgang</t>
  </si>
  <si>
    <t>Waburg, Maja</t>
  </si>
  <si>
    <t>Weckel, Kirsten</t>
  </si>
  <si>
    <t>Wohlers, Thomas</t>
  </si>
  <si>
    <t>Wendlandt, Steffen</t>
  </si>
  <si>
    <t>DKY</t>
  </si>
  <si>
    <t>Cent, Marc</t>
  </si>
  <si>
    <t>Danowski, Bianca</t>
  </si>
  <si>
    <t>Gerl, Sascha</t>
  </si>
  <si>
    <t>Honebrinker, Matthias</t>
  </si>
  <si>
    <t>Koops, Johannes</t>
  </si>
  <si>
    <t>Milde, Stefan</t>
  </si>
  <si>
    <t>Schiller, Thomas</t>
  </si>
  <si>
    <t>Schneider, Irene</t>
  </si>
  <si>
    <t>Wildfang, Angela</t>
  </si>
  <si>
    <t>Wildfang, Thorsten</t>
  </si>
  <si>
    <t>Basedow, Anja</t>
  </si>
  <si>
    <t>Bögner, Thomas</t>
  </si>
  <si>
    <t>Bokow, Werner</t>
  </si>
  <si>
    <t>Böttger, Jürgen</t>
  </si>
  <si>
    <t>Brüning, Jörn</t>
  </si>
  <si>
    <t>Düwel, Antje</t>
  </si>
  <si>
    <t>Kavka, Jürgen</t>
  </si>
  <si>
    <t>Kayser, Barbara</t>
  </si>
  <si>
    <t>Klockner, Christa</t>
  </si>
  <si>
    <t>Rickert, Anja</t>
  </si>
  <si>
    <t>Schmidt, Ulrich</t>
  </si>
  <si>
    <t>Sick, Holger</t>
  </si>
  <si>
    <t>Trutnau, Rüdiger</t>
  </si>
  <si>
    <t>Ermisch, Dagmar</t>
  </si>
  <si>
    <t>DSO</t>
  </si>
  <si>
    <t>Ermisch, Julia</t>
  </si>
  <si>
    <t>Ermisch, Michael</t>
  </si>
  <si>
    <t>Vietz, Otmar</t>
  </si>
  <si>
    <t>Amundsen, Margit</t>
  </si>
  <si>
    <t>EAG</t>
  </si>
  <si>
    <t>Drengwitz, Andreas</t>
  </si>
  <si>
    <t>Frenzel, Peter</t>
  </si>
  <si>
    <t>Gutmann, Heinz</t>
  </si>
  <si>
    <t>Neumann, Kay</t>
  </si>
  <si>
    <t xml:space="preserve">Mattern, Holger </t>
  </si>
  <si>
    <t>Eröffnungsdoppel</t>
  </si>
  <si>
    <t>Damen A ab</t>
  </si>
  <si>
    <t>A</t>
  </si>
  <si>
    <t>Damen B bis</t>
  </si>
  <si>
    <t>B</t>
  </si>
  <si>
    <t>Herren A ab</t>
  </si>
  <si>
    <t>Herren B bis</t>
  </si>
  <si>
    <t>Herbst- u.Frühjahrs-Mixed</t>
  </si>
  <si>
    <t>Damen S ab</t>
  </si>
  <si>
    <t>S</t>
  </si>
  <si>
    <t>Herren S ab</t>
  </si>
  <si>
    <t>Damen B ab</t>
  </si>
  <si>
    <t>C</t>
  </si>
  <si>
    <t>Herren B ab</t>
  </si>
  <si>
    <t>Herren C bis</t>
  </si>
  <si>
    <t>BSG-Nr.</t>
  </si>
  <si>
    <t>ED</t>
  </si>
  <si>
    <t>Bacalla, William</t>
  </si>
  <si>
    <t>Boeck, Karl-Heinz</t>
  </si>
  <si>
    <t>Boeck, Margit</t>
  </si>
  <si>
    <t>Dannath, Walter</t>
  </si>
  <si>
    <t>Erdmann, Eugen</t>
  </si>
  <si>
    <t>Erdmann, Heidi</t>
  </si>
  <si>
    <t>Frank, Hans-Werner</t>
  </si>
  <si>
    <t>Haesihus, Jelena</t>
  </si>
  <si>
    <t>Klause, Heidi</t>
  </si>
  <si>
    <t>Langer, Dirk</t>
  </si>
  <si>
    <t>Ludwig, Brigitte</t>
  </si>
  <si>
    <t>Marwede, Helmut</t>
  </si>
  <si>
    <t>Neumann, Christiane</t>
  </si>
  <si>
    <t>Neumann, Dirk</t>
  </si>
  <si>
    <t>Peters, Helga</t>
  </si>
  <si>
    <t>Popp, Arne</t>
  </si>
  <si>
    <t>Popp, Brigitte</t>
  </si>
  <si>
    <t>Popp, Reinhard</t>
  </si>
  <si>
    <t>Regent, Susanne</t>
  </si>
  <si>
    <t>Ruhnau, Birgit</t>
  </si>
  <si>
    <t>Ruhnau, Holger</t>
  </si>
  <si>
    <t>Schooff, Daniel</t>
  </si>
  <si>
    <t>Schooff, Herbert</t>
  </si>
  <si>
    <t>Suhr, Hans</t>
  </si>
  <si>
    <t>Steer, Gottfried</t>
  </si>
  <si>
    <t>Krüger, Albert</t>
  </si>
  <si>
    <t>ELB</t>
  </si>
  <si>
    <t>Fahrenkrog, Jürgen</t>
  </si>
  <si>
    <t>Frercksen, Martin</t>
  </si>
  <si>
    <t>Frercksen, Ute</t>
  </si>
  <si>
    <t>Gröger, Robert</t>
  </si>
  <si>
    <t>Klimm, Gerlinde</t>
  </si>
  <si>
    <t>Klimm, Michael</t>
  </si>
  <si>
    <t>Krüger, Jürgen</t>
  </si>
  <si>
    <t>Kuhtal, Manfred</t>
  </si>
  <si>
    <t>Latton, Oliver</t>
  </si>
  <si>
    <t>Regenbogen, Anja</t>
  </si>
  <si>
    <t>Seffert, Frank</t>
  </si>
  <si>
    <t>Valinda, Hans-Werner</t>
  </si>
  <si>
    <t>Valinda, Ute</t>
  </si>
  <si>
    <t>Wiegand, Cornell</t>
  </si>
  <si>
    <t>Großmann, Wolfgang</t>
  </si>
  <si>
    <t>Schmoock, Sigrid</t>
  </si>
  <si>
    <t>Ahn v., Werner</t>
  </si>
  <si>
    <t>ERG</t>
  </si>
  <si>
    <t>Bergmann, Klaus</t>
  </si>
  <si>
    <t>Bulinckx, Bernd</t>
  </si>
  <si>
    <t>Bürkle, Volker</t>
  </si>
  <si>
    <t>Deske, Günther</t>
  </si>
  <si>
    <t>Eggers, Lars</t>
  </si>
  <si>
    <t>Gerdts, Sabine</t>
  </si>
  <si>
    <t>Griebenow, Martin</t>
  </si>
  <si>
    <t>Grotherr, Jürgen</t>
  </si>
  <si>
    <t>Jonas, Werner</t>
  </si>
  <si>
    <t>Köhler, Roswitha</t>
  </si>
  <si>
    <t>Meyer, Uwe</t>
  </si>
  <si>
    <t>Molik, Bodo</t>
  </si>
  <si>
    <t>Nierzalewski, Jens</t>
  </si>
  <si>
    <t>Peters, Axel</t>
  </si>
  <si>
    <t>Pöschl, Andreas</t>
  </si>
  <si>
    <t>Schreyer, Jens</t>
  </si>
  <si>
    <t>Schultis, Holger</t>
  </si>
  <si>
    <t>Schweers, Andreas</t>
  </si>
  <si>
    <t>Siehler, Michael</t>
  </si>
  <si>
    <t>Sprätz, Holger</t>
  </si>
  <si>
    <t>Sprenger, Olaf</t>
  </si>
  <si>
    <t>Sprenger, Sabine</t>
  </si>
  <si>
    <t>Steffen, Hanna</t>
  </si>
  <si>
    <t>Steffen, Rolf</t>
  </si>
  <si>
    <t>Teschendorf, Patrick</t>
  </si>
  <si>
    <t>Thomsen, Jan</t>
  </si>
  <si>
    <t>Barz, Petra</t>
  </si>
  <si>
    <t>Brandes, Dirk</t>
  </si>
  <si>
    <t>Brandt, Heike</t>
  </si>
  <si>
    <t>Erdmann, Iris</t>
  </si>
  <si>
    <t>Kaddatz, Kurt</t>
  </si>
  <si>
    <t>Kurt, Michael</t>
  </si>
  <si>
    <t>Kurt, Wolf-Dietrich</t>
  </si>
  <si>
    <t>Lüdeke, Carmen</t>
  </si>
  <si>
    <t>Matthes, Bernd</t>
  </si>
  <si>
    <t>Mente, Robert</t>
  </si>
  <si>
    <t>Möller, Joachim</t>
  </si>
  <si>
    <t>Sommer, Christian</t>
  </si>
  <si>
    <t>FW</t>
  </si>
  <si>
    <t>Bischof, Horst</t>
  </si>
  <si>
    <t xml:space="preserve">Bischof, Karin </t>
  </si>
  <si>
    <t>Clorius, Thorsten</t>
  </si>
  <si>
    <t>Gruntmann, Sascha</t>
  </si>
  <si>
    <t>Haedge, Gerda</t>
  </si>
  <si>
    <t>Hoffmann, Horst</t>
  </si>
  <si>
    <t>Höfling, Thomas</t>
  </si>
  <si>
    <t>Moritz, Hans-Jürgen</t>
  </si>
  <si>
    <t>Moritz, Horst</t>
  </si>
  <si>
    <t>Oetzmann, Manfred</t>
  </si>
  <si>
    <t>Otto, Michael</t>
  </si>
  <si>
    <t>Riemann, Georg</t>
  </si>
  <si>
    <t>Blank, Angelika</t>
  </si>
  <si>
    <t>Roschlaub,  Melanie</t>
  </si>
  <si>
    <t>Wassenberg, Yvonne</t>
  </si>
  <si>
    <t>Freitag, Christian</t>
  </si>
  <si>
    <t>Bruns, Hans-Jürgen</t>
  </si>
  <si>
    <t>Mertins, Christina</t>
  </si>
  <si>
    <t>Schröder, Hans-Werner</t>
  </si>
  <si>
    <t>Schröder, Michaela</t>
  </si>
  <si>
    <t>Döbus, Christian</t>
  </si>
  <si>
    <t>Drewes, Matthias</t>
  </si>
  <si>
    <t>Hübner, Hans</t>
  </si>
  <si>
    <t>Krüger, Dieter</t>
  </si>
  <si>
    <t>Paap, Christina</t>
  </si>
  <si>
    <t>Pemöller, Gerd</t>
  </si>
  <si>
    <t>Pemöller, Jutta</t>
  </si>
  <si>
    <t>Saalfeld, Peter</t>
  </si>
  <si>
    <t>Scheel, Thomas</t>
  </si>
  <si>
    <t>Ultsch, Thomas</t>
  </si>
  <si>
    <t>Weber, Heike</t>
  </si>
  <si>
    <t>Avemarg, Christian</t>
  </si>
  <si>
    <t>GEN</t>
  </si>
  <si>
    <t>Avemarg, Mathias</t>
  </si>
  <si>
    <t>Boschert, Martin</t>
  </si>
  <si>
    <t>Brehm, Eckhard</t>
  </si>
  <si>
    <t>Bunge, Klaus</t>
  </si>
  <si>
    <t>Bünger, Angela</t>
  </si>
  <si>
    <t>Buys, Peter</t>
  </si>
  <si>
    <t>Drechsler, Helmut</t>
  </si>
  <si>
    <t>Fietkau, Karsten</t>
  </si>
  <si>
    <t>Gathmann, Sven</t>
  </si>
  <si>
    <t>Geißler, Frank</t>
  </si>
  <si>
    <t>Gosziniak, Gabriela</t>
  </si>
  <si>
    <t>Göttsch, Volker</t>
  </si>
  <si>
    <t>Hagen, Marina</t>
  </si>
  <si>
    <t>Hagen, Michael</t>
  </si>
  <si>
    <t>Hartig, Ingo</t>
  </si>
  <si>
    <t>Jenning, Jürgen</t>
  </si>
  <si>
    <t>Kadatz, Jürgen</t>
  </si>
  <si>
    <t>Kalauch, Jürgen</t>
  </si>
  <si>
    <t>Kathke, Martin</t>
  </si>
  <si>
    <t>Keetz, Petra</t>
  </si>
  <si>
    <t>Knop, Stefan</t>
  </si>
  <si>
    <t>Kretschmer, Harald</t>
  </si>
  <si>
    <t>Marczynkowski, Frank</t>
  </si>
  <si>
    <t>Naht, Volker</t>
  </si>
  <si>
    <t>Pape, Rainer</t>
  </si>
  <si>
    <t>Pellnath, Thorsten</t>
  </si>
  <si>
    <t>Post, Herbert</t>
  </si>
  <si>
    <t>Ptakowski, Günter</t>
  </si>
  <si>
    <t>Quade, Detlef</t>
  </si>
  <si>
    <t>Quindel, Wolfgang</t>
  </si>
  <si>
    <t>Rohmann, Jürgen</t>
  </si>
  <si>
    <t>Roitzsch, Georg</t>
  </si>
  <si>
    <t>Scheel, Doris</t>
  </si>
  <si>
    <t>Schmidt, Heiko</t>
  </si>
  <si>
    <t>Schmidt, Marianne</t>
  </si>
  <si>
    <t>Haack, Peggy</t>
  </si>
  <si>
    <t>Schmolling, Magnus</t>
  </si>
  <si>
    <t>Speth, Rüdiger</t>
  </si>
  <si>
    <t>Steepe, Jan Hendrik</t>
  </si>
  <si>
    <t>Steinorth, Jan</t>
  </si>
  <si>
    <t>Wagner, Frowin</t>
  </si>
  <si>
    <t>Wenzel, Susanne</t>
  </si>
  <si>
    <t>Wolers, Jürgen</t>
  </si>
  <si>
    <t>Barjenbruch, Heinrich</t>
  </si>
  <si>
    <t>Heidenreich, Dorlind</t>
  </si>
  <si>
    <t>Tavan-Brandt, Khan Seng</t>
  </si>
  <si>
    <t>Harms, Birgit</t>
  </si>
  <si>
    <t>Pudell, Marina</t>
  </si>
  <si>
    <t>Knaack, Dorothea</t>
  </si>
  <si>
    <t>Neubert, Dierk</t>
  </si>
  <si>
    <t>20-29 Jahre</t>
  </si>
  <si>
    <t>30-39 Jahre</t>
  </si>
  <si>
    <t>40-49 Jahre</t>
  </si>
  <si>
    <t>50-59 Jahre</t>
  </si>
  <si>
    <t>60-69 Jahre</t>
  </si>
  <si>
    <t>70-79 Jahre</t>
  </si>
  <si>
    <t>80 und älter</t>
  </si>
  <si>
    <t>unter 20 Jahre</t>
  </si>
  <si>
    <t>Damen</t>
  </si>
  <si>
    <t>Herren</t>
  </si>
  <si>
    <t>Gesamt</t>
  </si>
  <si>
    <t>davon Senioren</t>
  </si>
  <si>
    <t>bis Ende des Jahres</t>
  </si>
  <si>
    <t>Gottschling, Hans-Joachim</t>
  </si>
  <si>
    <t>Hartwigsen, Antje</t>
  </si>
  <si>
    <t>Borowski, Kay</t>
  </si>
  <si>
    <t>Kerber, Edwin</t>
  </si>
  <si>
    <t>Penzel, Ricarda</t>
  </si>
  <si>
    <t>Rabe, Petra</t>
  </si>
  <si>
    <t>Zimmermann, Maren</t>
  </si>
  <si>
    <t>Florack, Georg</t>
  </si>
  <si>
    <t>Aurast, Frank</t>
  </si>
  <si>
    <t>Michalski, Angela</t>
  </si>
  <si>
    <t>Sturzebecher, Jasmin</t>
  </si>
  <si>
    <t>Schöne, Petra</t>
  </si>
  <si>
    <t>Walter, Matthias</t>
  </si>
  <si>
    <t>Kliem, Alexander</t>
  </si>
  <si>
    <t>Godhusen, André</t>
  </si>
  <si>
    <t>Köller, Angelika</t>
  </si>
  <si>
    <t>Simon, Georg</t>
  </si>
  <si>
    <t>Kruber, Bernd</t>
  </si>
  <si>
    <t>Glüse, Ulf</t>
  </si>
  <si>
    <t>Grigo, Sigrid</t>
  </si>
  <si>
    <t>Sturzebecher, Denny</t>
  </si>
  <si>
    <t>Jonas, Rolf</t>
  </si>
  <si>
    <t>Mauritz, Marko</t>
  </si>
  <si>
    <t>Wildfang, Michaela</t>
  </si>
  <si>
    <t>Grimm, Arvid</t>
  </si>
  <si>
    <t>Gurtmann, Christian</t>
  </si>
  <si>
    <t>Schönberger, Sabine</t>
  </si>
  <si>
    <t>Roßberg, Kai</t>
  </si>
  <si>
    <t>Fritsche, Christian</t>
  </si>
  <si>
    <t>Kesselboth, Heiko</t>
  </si>
  <si>
    <t>Kesselboth, Nadine</t>
  </si>
  <si>
    <t>Leirs, Kathleen</t>
  </si>
  <si>
    <t>Möller-Langer, Fred</t>
  </si>
  <si>
    <t>Heymann, Kay-Joachim</t>
  </si>
  <si>
    <t>Zeigert, Karen</t>
  </si>
  <si>
    <t>Förster, Eveline</t>
  </si>
  <si>
    <t>Thießen, Christian</t>
  </si>
  <si>
    <t>Thießen, Esmeralda</t>
  </si>
  <si>
    <t>Fütterer, Karin</t>
  </si>
  <si>
    <t>Karthe, Maria</t>
  </si>
  <si>
    <t>Schmidt, Frauke</t>
  </si>
  <si>
    <t>Zeyher, Annelie</t>
  </si>
  <si>
    <t>Boßelmann, Andy</t>
  </si>
  <si>
    <t>Grewe,Florian</t>
  </si>
  <si>
    <t>Günther, Sven</t>
  </si>
  <si>
    <t>Rasch, Nicole</t>
  </si>
  <si>
    <t>Meyer, Frederike</t>
  </si>
  <si>
    <t>o</t>
  </si>
  <si>
    <t>Kraft, Elke</t>
  </si>
  <si>
    <t>Spieß, Lydia</t>
  </si>
  <si>
    <t>Sudarjadi, Rowina</t>
  </si>
  <si>
    <t>Brüggmann, Olaf</t>
  </si>
  <si>
    <t>Reiter, Dominik</t>
  </si>
  <si>
    <t>Stelling, Yannick</t>
  </si>
  <si>
    <t>Steglich, Eric</t>
  </si>
  <si>
    <t>Möller, Dirk (2)</t>
  </si>
  <si>
    <t>Möller, Dirk (1)</t>
  </si>
  <si>
    <t>Szymczak, Mark</t>
  </si>
  <si>
    <t>Albrecht, Anna</t>
  </si>
  <si>
    <t>Frenzel, Marlies</t>
  </si>
  <si>
    <t>Hansen, Ines</t>
  </si>
  <si>
    <t>Timm, Frank</t>
  </si>
  <si>
    <t>Höfling, Nicole</t>
  </si>
  <si>
    <t>Bunge, Elke</t>
  </si>
  <si>
    <t>Kuffer, Michael</t>
  </si>
  <si>
    <t>Lange, Jasmin</t>
  </si>
  <si>
    <t>Lange, André</t>
  </si>
  <si>
    <t>Hänjes, Hans-Martin</t>
  </si>
  <si>
    <t>Nosinski, Darius</t>
  </si>
  <si>
    <t>Voit, Susanne</t>
  </si>
  <si>
    <t>Hilgers, Stefanie</t>
  </si>
  <si>
    <t>Nass, Sebastian</t>
  </si>
  <si>
    <t>Czichos, Peter</t>
  </si>
  <si>
    <t>Kehlert, Norman</t>
  </si>
  <si>
    <t>Zlatevski, Sascha</t>
  </si>
  <si>
    <t>Frenzel, Renate</t>
  </si>
  <si>
    <t>Schramm, Andreas</t>
  </si>
  <si>
    <t>Eckhoff, Michael</t>
  </si>
  <si>
    <t>Grelck, Heiko</t>
  </si>
  <si>
    <t>Pannier, Karin</t>
  </si>
  <si>
    <t>Sperl, Gisela</t>
  </si>
  <si>
    <t>Bach, Uwe</t>
  </si>
  <si>
    <t>Bach, Angelika</t>
  </si>
  <si>
    <t>Kleine-Döveling, Ralf</t>
  </si>
  <si>
    <t>Ulrich, Felix</t>
  </si>
  <si>
    <t>Günes, Ahmet</t>
  </si>
  <si>
    <t>Bieri, Alicia</t>
  </si>
  <si>
    <t>Töller,Joachim</t>
  </si>
  <si>
    <t>Melzer, Susanne</t>
  </si>
  <si>
    <t>Wittschen, Thomas</t>
  </si>
  <si>
    <t>Clausen, Christian</t>
  </si>
  <si>
    <t>Roitzsch, Aiskel Ana Carmen</t>
  </si>
  <si>
    <t>Dittmann, Holger</t>
  </si>
  <si>
    <t>Meyer, Oliver</t>
  </si>
  <si>
    <t>Weseloh, Sigrid</t>
  </si>
  <si>
    <t>Thierauf, Stephan</t>
  </si>
  <si>
    <t>Wülfken, Lars</t>
  </si>
  <si>
    <t>Werner, Magdalena</t>
  </si>
  <si>
    <t>Richter, Florian</t>
  </si>
  <si>
    <t>Gabriel, Andrea</t>
  </si>
  <si>
    <t>Wipperhausen, Martina</t>
  </si>
  <si>
    <t>Hoffmeister, Jan</t>
  </si>
  <si>
    <t>Preusche, Alexander</t>
  </si>
  <si>
    <t>Geib, Thomas</t>
  </si>
  <si>
    <t>Quistorf, Norbert</t>
  </si>
  <si>
    <t>Eberhard, Guido</t>
  </si>
  <si>
    <t>Lang, Hans-Georg</t>
  </si>
  <si>
    <t>Kahler, Mirko</t>
  </si>
  <si>
    <t>Duft, Daniel</t>
  </si>
  <si>
    <t>Oberg, Anita</t>
  </si>
  <si>
    <t>Wingerning, David</t>
  </si>
  <si>
    <t>Meschke, Jacqueline</t>
  </si>
  <si>
    <t>Ruchelka, Frank</t>
  </si>
  <si>
    <t>Schmalfeld, Timo</t>
  </si>
  <si>
    <t>Lübbers, Jan</t>
  </si>
  <si>
    <t>Colemann, Sanju Dale</t>
  </si>
  <si>
    <t>Tilse, Christian</t>
  </si>
  <si>
    <t>Giertz, Frank</t>
  </si>
  <si>
    <t>Hueckstaedt, Martin</t>
  </si>
  <si>
    <t>Jolic, Markus</t>
  </si>
  <si>
    <t>Jansen, Sönke</t>
  </si>
  <si>
    <t>Caeiro Seehase, Oswaldo</t>
  </si>
  <si>
    <t>Faby, Philipp</t>
  </si>
  <si>
    <t>Quistorf, Torsten</t>
  </si>
  <si>
    <t>Schwarz, Cornelia</t>
  </si>
  <si>
    <t>Mantilla, Dalmacio</t>
  </si>
  <si>
    <t>Frauendiener, Daniel</t>
  </si>
  <si>
    <t>Anten, Werner</t>
  </si>
  <si>
    <t>Bieri, Ute</t>
  </si>
  <si>
    <t>Niemann, Niklas</t>
  </si>
  <si>
    <t>Niemann, Fynn</t>
  </si>
  <si>
    <t>Krüger, Stefan</t>
  </si>
  <si>
    <t>Reuß, Philip</t>
  </si>
  <si>
    <t>Röseler, Miriam</t>
  </si>
  <si>
    <t>Bachmann, Alexander</t>
  </si>
  <si>
    <t>Buddenhagen, Ronny</t>
  </si>
  <si>
    <t>Saggau, Maik</t>
  </si>
  <si>
    <t>Steger, Ulrich</t>
  </si>
  <si>
    <t>Schmagler, Jana</t>
  </si>
  <si>
    <t>Wittschen, Kathrin</t>
  </si>
  <si>
    <t>Mergel, Heiko</t>
  </si>
  <si>
    <t>Stölting, Danny</t>
  </si>
  <si>
    <t>Pein, Gabriele</t>
  </si>
  <si>
    <t>Pein, Jürgen</t>
  </si>
  <si>
    <t>Deppe, Rainer</t>
  </si>
  <si>
    <t>Jonas, Annika</t>
  </si>
  <si>
    <t>ESV</t>
  </si>
  <si>
    <t>Banck, Sönke</t>
  </si>
  <si>
    <t>Paetsch, Dieter</t>
  </si>
  <si>
    <t>Freiberg, Thomas</t>
  </si>
  <si>
    <t>Kratzke, Torsten</t>
  </si>
  <si>
    <t>Müller, Frank</t>
  </si>
  <si>
    <t>SG Stern Hamburg</t>
  </si>
  <si>
    <t>Energie Sportvereinigung Hamburg</t>
  </si>
  <si>
    <t>Beliakow, Alexander</t>
  </si>
  <si>
    <t>Rummelhagen, Hildegard</t>
  </si>
  <si>
    <t>Heyn, Wilfried</t>
  </si>
  <si>
    <t>Zdziarstek, Siegbert</t>
  </si>
  <si>
    <t>Anschütz, Marion</t>
  </si>
  <si>
    <t>Henning, Gerd</t>
  </si>
  <si>
    <t>Anten, Mechthild</t>
  </si>
  <si>
    <t>Kolowski, Kai Jan</t>
  </si>
  <si>
    <t>Wagner, Zoe Sophie</t>
  </si>
  <si>
    <t>Markwa, Rita</t>
  </si>
  <si>
    <t>Markwa, Hans-Jürgen</t>
  </si>
  <si>
    <t>Hennings, Birthe</t>
  </si>
  <si>
    <t>Aurast, Kathrin</t>
  </si>
  <si>
    <t>Helbing-Saß, Bernd</t>
  </si>
  <si>
    <t>Götze, Roland</t>
  </si>
  <si>
    <t>FAH</t>
  </si>
  <si>
    <t>Finke, Andreas</t>
  </si>
  <si>
    <t>GAS</t>
  </si>
  <si>
    <t>Krasser, Renate</t>
  </si>
  <si>
    <t>Linz, Siegried</t>
  </si>
  <si>
    <t>Droop, Thorsten</t>
  </si>
  <si>
    <t>Lührsen, Sven</t>
  </si>
  <si>
    <t>LG Finanzämter Hamburg</t>
  </si>
  <si>
    <t>Karmann, Dirk</t>
  </si>
  <si>
    <t>Krause, Volker</t>
  </si>
  <si>
    <t>Windisch, Tobias</t>
  </si>
  <si>
    <t>Meschke, Nicole</t>
  </si>
  <si>
    <t>Cornils, Meike</t>
  </si>
  <si>
    <t>Siebert, Corinna</t>
  </si>
  <si>
    <t>Rübenthaler, Stefan</t>
  </si>
  <si>
    <t>Rübenthaler, Ingrid</t>
  </si>
  <si>
    <t>Goldbaum, Andrea</t>
  </si>
  <si>
    <t>Niemann, Bettina</t>
  </si>
  <si>
    <t>Goldmann, Kay</t>
  </si>
  <si>
    <t>Voß, Olaf</t>
  </si>
  <si>
    <t>Anz. Spiele</t>
  </si>
  <si>
    <t>Aagaard, Claus</t>
  </si>
  <si>
    <t>von Borstel, Volker</t>
  </si>
  <si>
    <t>Schenk, Jennifer</t>
  </si>
  <si>
    <t>Oberg, Axel</t>
  </si>
  <si>
    <t>Retzlaff, Adelbert</t>
  </si>
  <si>
    <t>Schönhöbel, Stefan</t>
  </si>
  <si>
    <t>Laurisch, Nicolas</t>
  </si>
  <si>
    <t>Retterath, Stefan</t>
  </si>
  <si>
    <t>Kalben, Dieter</t>
  </si>
  <si>
    <t>Kreidelmeyer, Elam</t>
  </si>
  <si>
    <t>Schwarz, Selina</t>
  </si>
  <si>
    <t>Kathe, Andreas</t>
  </si>
  <si>
    <t>Scharfe, Thorsten</t>
  </si>
  <si>
    <t>Dammann, Nico</t>
  </si>
  <si>
    <t>SHN</t>
  </si>
  <si>
    <t>Stahlhandel Nord</t>
  </si>
  <si>
    <t>Schmidtke, Christoph</t>
  </si>
  <si>
    <t>Schmidtke, Bernhard</t>
  </si>
  <si>
    <t>Maschmann, Marten</t>
  </si>
  <si>
    <t>Haussner, Robert</t>
  </si>
  <si>
    <t>Böge, Dennis</t>
  </si>
  <si>
    <t>Schmidtke, Maren</t>
  </si>
  <si>
    <t>Boschen, Regina</t>
  </si>
  <si>
    <t>Kamireddy, Bhaskar</t>
  </si>
  <si>
    <t>Thakur, Sheelu</t>
  </si>
  <si>
    <t>Müller, Janin</t>
  </si>
  <si>
    <t>Heine, Theresa</t>
  </si>
  <si>
    <t>Kell-Braun, Andreas</t>
  </si>
  <si>
    <t>Bach, Maike</t>
  </si>
  <si>
    <t>Hennes, Klaus</t>
  </si>
  <si>
    <t>Lautenbach, David</t>
  </si>
  <si>
    <t>Peter, Nicole</t>
  </si>
  <si>
    <t>Petersen, Tobias</t>
  </si>
  <si>
    <t>KAH</t>
  </si>
  <si>
    <t>Amandus Kahl</t>
  </si>
  <si>
    <t>Leske, Rita</t>
  </si>
  <si>
    <t>Kahl, Torben</t>
  </si>
  <si>
    <t>von Geldern, Kai</t>
  </si>
  <si>
    <t>Keil, Jennifer</t>
  </si>
  <si>
    <t>Teckenburg, Christian</t>
  </si>
  <si>
    <t>Geerdts, Tobias</t>
  </si>
  <si>
    <t>Reck, Christian</t>
  </si>
  <si>
    <t>Mahn, Heiko</t>
  </si>
  <si>
    <t>Schnitt Vorjahr</t>
  </si>
  <si>
    <t>Auswertung bis</t>
  </si>
  <si>
    <t>einschließlich:</t>
  </si>
  <si>
    <t>Punktspiele</t>
  </si>
  <si>
    <t>Gruppe</t>
  </si>
  <si>
    <t>Antritt</t>
  </si>
  <si>
    <t>aktive Spieler</t>
  </si>
  <si>
    <t>aktive Spielerinnen</t>
  </si>
  <si>
    <t>Aktuelle Schnittliste lfd. Saison  - Damen -</t>
  </si>
  <si>
    <t>Aktuelle Schnittliste lfd. Saison  - Herren -</t>
  </si>
  <si>
    <t>Vogel, Meike</t>
  </si>
  <si>
    <t>Erdmann, René</t>
  </si>
  <si>
    <t>Wächter, Mandy</t>
  </si>
  <si>
    <t>Mees, Hauke</t>
  </si>
  <si>
    <t>Schwabe, Rolf</t>
  </si>
  <si>
    <t>Braasch, Mathias</t>
  </si>
  <si>
    <t>Cornils, Stephan</t>
  </si>
  <si>
    <t>Niethammer, Ramona</t>
  </si>
  <si>
    <t>Priegnitz, Jörg</t>
  </si>
  <si>
    <t>Jürgens, Michael</t>
  </si>
  <si>
    <t>Pauli, Ludwig</t>
  </si>
  <si>
    <t>Hartwigsen, Jens</t>
  </si>
  <si>
    <t>Drews, Marion</t>
  </si>
  <si>
    <t>Grosse, Ellen</t>
  </si>
  <si>
    <t>Moser, Hans-Dieter</t>
  </si>
  <si>
    <t>Nijholt, Frank</t>
  </si>
  <si>
    <t>Wendefeuer, Jörn</t>
  </si>
  <si>
    <t>von Böhlen, Renate</t>
  </si>
  <si>
    <t>von Böhlen, Wiebke</t>
  </si>
  <si>
    <t>Wieczorek, Vanessa</t>
  </si>
  <si>
    <t>Stopat, Simon Paul</t>
  </si>
  <si>
    <t>Stopat, Reiner</t>
  </si>
  <si>
    <t>Steiner, Tanja</t>
  </si>
  <si>
    <t>Koslowski, Nils</t>
  </si>
  <si>
    <t>Ramcke, Jutta</t>
  </si>
  <si>
    <t>Champin, Stephen</t>
  </si>
  <si>
    <t>Behring, Jürgen</t>
  </si>
  <si>
    <t>Schütze, Jörg</t>
  </si>
  <si>
    <t>Tiedemann, Bernd</t>
  </si>
  <si>
    <t>Thießen, Christopher</t>
  </si>
  <si>
    <t>Thießen, Marcel</t>
  </si>
  <si>
    <t>Gripp, Frank</t>
  </si>
  <si>
    <t>x</t>
  </si>
  <si>
    <t>Eifler, Christian</t>
  </si>
  <si>
    <t>Krüger, Joachim</t>
  </si>
  <si>
    <t>Droop, Leonie Sophie</t>
  </si>
  <si>
    <t>Schumacher, Konstantin Frederik</t>
  </si>
  <si>
    <t>Tavakoli, Darius</t>
  </si>
  <si>
    <t>Ruge, Holger</t>
  </si>
  <si>
    <t>Schildt, Brigitte</t>
  </si>
  <si>
    <t>Schaldach, Ute</t>
  </si>
  <si>
    <t>Wichmann, Christian</t>
  </si>
  <si>
    <t>Hajek, Raimond</t>
  </si>
  <si>
    <t>KS</t>
  </si>
  <si>
    <t>Körber Sports</t>
  </si>
  <si>
    <t>SBC</t>
  </si>
  <si>
    <t>Smart Blue Club Hamburg</t>
  </si>
  <si>
    <t>Völler, Fabian</t>
  </si>
  <si>
    <t>FIT</t>
  </si>
  <si>
    <t>Gottschalk, Jörn</t>
  </si>
  <si>
    <t>BSV Hamburg  -  Betriebssportgemeinschaften der Sparte Bowling</t>
  </si>
  <si>
    <t xml:space="preserve">  BSG'en in dieser Saison</t>
  </si>
  <si>
    <t/>
  </si>
  <si>
    <t>SG Deutsche Bank Deutschland e.V.</t>
  </si>
  <si>
    <t>Energie Sportvereinigung</t>
  </si>
  <si>
    <t>Gasnetz-Hamburg</t>
  </si>
  <si>
    <t xml:space="preserve">SG Stern Hamburg  </t>
  </si>
  <si>
    <t>Born, Ronald</t>
  </si>
  <si>
    <t>Götze, Scarlett</t>
  </si>
  <si>
    <t>Tatzelt, Volker</t>
  </si>
  <si>
    <t>Thiel, Sven</t>
  </si>
  <si>
    <t>Schmidt, Manfred</t>
  </si>
  <si>
    <t>Klee, Karl-Heinz</t>
  </si>
  <si>
    <t>Korb, Luisa</t>
  </si>
  <si>
    <t>Martens, Jürgen</t>
  </si>
  <si>
    <t>Brink, Stephan</t>
  </si>
  <si>
    <t>Uhl, Niklas</t>
  </si>
  <si>
    <t>Göring-Dobs, Petra</t>
  </si>
  <si>
    <t>Springer, Henning</t>
  </si>
  <si>
    <t>Frank, Sebastian</t>
  </si>
  <si>
    <t>Schumann, Thomas</t>
  </si>
  <si>
    <t>Jagusch, Rainer</t>
  </si>
  <si>
    <t>Ernst, Miro</t>
  </si>
  <si>
    <t>Gelhaus, Sven</t>
  </si>
  <si>
    <t>Heidukowski, Frank</t>
  </si>
  <si>
    <t>Kuderna, Regine</t>
  </si>
  <si>
    <t>Lannte, Niklas</t>
  </si>
  <si>
    <t>Renneberg, Jan</t>
  </si>
  <si>
    <t>Stach, Karin</t>
  </si>
  <si>
    <t>Hennicke, Sandra</t>
  </si>
  <si>
    <t>Toriyabe, Johannes</t>
  </si>
  <si>
    <t>Hagelstein, Deniz</t>
  </si>
  <si>
    <t>Möller, Leon</t>
  </si>
  <si>
    <t>Buck, Christian</t>
  </si>
  <si>
    <t>von Rönnen , Hans-Heinr.</t>
  </si>
  <si>
    <t>Gutthusen, Sebastian</t>
  </si>
  <si>
    <t>Baloise</t>
  </si>
  <si>
    <t>Neumann, Philipp</t>
  </si>
  <si>
    <t>Köll, Uta</t>
  </si>
  <si>
    <t>Vetten, Ramona</t>
  </si>
  <si>
    <t>Konietzny, Marcel</t>
  </si>
  <si>
    <t>Rullmann, Lukas</t>
  </si>
  <si>
    <t>Sluga, Dario</t>
  </si>
  <si>
    <t>Kowalska, Sylwia Anna</t>
  </si>
  <si>
    <t>Eckert, Thomas</t>
  </si>
  <si>
    <t>BAL</t>
  </si>
  <si>
    <t>Gebert, Florian</t>
  </si>
  <si>
    <t>Gebert, Martina</t>
  </si>
  <si>
    <t>Pahl, Florian</t>
  </si>
  <si>
    <t>Ruhnau, Bernd</t>
  </si>
  <si>
    <t>Schwarz, Simone</t>
  </si>
  <si>
    <t>Tietgen, Andreas</t>
  </si>
  <si>
    <t>Meier Tolks, Pamela-Erika</t>
  </si>
  <si>
    <t>Tolks, Imelda</t>
  </si>
  <si>
    <t>Tolks, Keschia Angela</t>
  </si>
  <si>
    <t>A 1</t>
  </si>
  <si>
    <t>A 2</t>
  </si>
  <si>
    <t>A 3</t>
  </si>
  <si>
    <t>B 1</t>
  </si>
  <si>
    <t>B 2</t>
  </si>
  <si>
    <t>B 3</t>
  </si>
  <si>
    <t>C 1</t>
  </si>
  <si>
    <t>C 2</t>
  </si>
  <si>
    <t>C 3</t>
  </si>
  <si>
    <t>C 4</t>
  </si>
  <si>
    <t>Stoob, Marlies</t>
  </si>
  <si>
    <t>von Rönne, Jens</t>
  </si>
  <si>
    <t>Nguyen, Stefan Vu Tuan</t>
  </si>
  <si>
    <t>Bal</t>
  </si>
  <si>
    <t>Baloise e.V. </t>
  </si>
  <si>
    <t>John, Kora</t>
  </si>
  <si>
    <t>Misof, Ayleen</t>
  </si>
  <si>
    <t>Deppe, Norman</t>
  </si>
  <si>
    <t>Markow, Wolfgang</t>
  </si>
  <si>
    <t>Dreyer, Denis</t>
  </si>
  <si>
    <t>Haupt, Maike</t>
  </si>
  <si>
    <t>Werner, Alexandra</t>
  </si>
  <si>
    <t>Lesch, Heide</t>
  </si>
  <si>
    <t>Wengel. Stefan</t>
  </si>
  <si>
    <t>Avila Rojas, Antonio David</t>
  </si>
  <si>
    <t>Did, Essiad</t>
  </si>
  <si>
    <t>Schypulla, Axel</t>
  </si>
  <si>
    <t>Renneberg, Gabriele</t>
  </si>
  <si>
    <t>Krüger, Gregor Christof</t>
  </si>
  <si>
    <t>Tumforde, Adina</t>
  </si>
  <si>
    <t>Plaikaew, Jaruwan</t>
  </si>
  <si>
    <t>"Alters"-Übersicht über alle in der Saison 2023-24 aktiven Spieler/innen</t>
  </si>
  <si>
    <t>Semizenko, Viktoria</t>
  </si>
  <si>
    <t>ZPD</t>
  </si>
  <si>
    <t>Klein, Mathias</t>
  </si>
  <si>
    <t>Wilck, Gerhard</t>
  </si>
  <si>
    <t>Baxmann, Jörg</t>
  </si>
  <si>
    <t>Meinert, Norbert</t>
  </si>
  <si>
    <t>Möller, Sabine</t>
  </si>
  <si>
    <t>Tamcke, Hans-Werner</t>
  </si>
  <si>
    <t>Kielhorn, Ute</t>
  </si>
  <si>
    <t>Sowade, Birgit</t>
  </si>
  <si>
    <t>Beck, Frank</t>
  </si>
  <si>
    <t>Lutz-Melanchthon, Stefan</t>
  </si>
  <si>
    <t>Neumann, Nico</t>
  </si>
  <si>
    <t>Schill, Eduard</t>
  </si>
  <si>
    <t>Lenz, Jan-Peter</t>
  </si>
  <si>
    <t>Kluge, Steffen</t>
  </si>
  <si>
    <t>Karwat, Chris</t>
  </si>
  <si>
    <t>Hass, Stefanie</t>
  </si>
  <si>
    <t>Raymann, Silke</t>
  </si>
  <si>
    <t>Zeppenfeld, Olaf</t>
  </si>
  <si>
    <t>Kunze, Stephan</t>
  </si>
  <si>
    <t>Täger, Patrik</t>
  </si>
  <si>
    <t>Schulze, Oliver</t>
  </si>
  <si>
    <t>Bröer, Markus</t>
  </si>
  <si>
    <t>Könnecke, Jörg</t>
  </si>
  <si>
    <t>Böge, Uwe</t>
  </si>
  <si>
    <t>Kaba, Ahmet</t>
  </si>
  <si>
    <t>Netler, André</t>
  </si>
  <si>
    <t>Spindler, Ingrid</t>
  </si>
  <si>
    <t>Utech, Jan-Hendrik</t>
  </si>
  <si>
    <t>Fieberg, Matthias</t>
  </si>
  <si>
    <t>Rissling, Birte</t>
  </si>
  <si>
    <t>Tietgen, Ulrike</t>
  </si>
  <si>
    <t>Hatje, Thomas</t>
  </si>
  <si>
    <t>Hatje, Jonas</t>
  </si>
  <si>
    <t>B 4</t>
  </si>
  <si>
    <t>Deede, Bernd</t>
  </si>
  <si>
    <t>Deede, Elke</t>
  </si>
  <si>
    <t>Zentrum für Personaldienste</t>
  </si>
  <si>
    <t>Hamburg-Cup</t>
  </si>
  <si>
    <t>1. Antritt</t>
  </si>
  <si>
    <t>Röpke, Jens</t>
  </si>
  <si>
    <t>Nörenberg, Martin</t>
  </si>
  <si>
    <t>Hinnrichs, Carsten</t>
  </si>
  <si>
    <t>2. Antritt</t>
  </si>
  <si>
    <t>Meier, Anja</t>
  </si>
  <si>
    <t>Wieggrebe, Lea</t>
  </si>
  <si>
    <t>Mroz-Wiechmann, Marischa</t>
  </si>
  <si>
    <t>Ghising, Patricia</t>
  </si>
  <si>
    <t>Schulz, Burkhard</t>
  </si>
  <si>
    <t>Fit im BSV</t>
  </si>
  <si>
    <t>Ong, Julian</t>
  </si>
  <si>
    <t>DUO-Turnier</t>
  </si>
  <si>
    <t xml:space="preserve">bis </t>
  </si>
  <si>
    <t>Domann, Janet</t>
  </si>
  <si>
    <t>Matulla, Sophie</t>
  </si>
  <si>
    <t>Jäcks, Joachim</t>
  </si>
  <si>
    <t>Waal, David</t>
  </si>
  <si>
    <t>Endergebnisse</t>
  </si>
  <si>
    <t>Liebe, 'Vincent</t>
  </si>
  <si>
    <t>Schwarz, Maximilian</t>
  </si>
  <si>
    <t>n</t>
  </si>
  <si>
    <t>BSG-Schnittliste Saison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</si>
</sst>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vertical="top"/>
    </xf>
    <xf numFmtId="0" fontId="3" fillId="0" borderId="0" xfId="0" applyFont="1"/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" fontId="3" fillId="0" borderId="0" xfId="0" applyNumberFormat="1" applyFont="1" applyAlignment="1">
      <alignment horizontal="left"/>
    </xf>
    <xf numFmtId="1" fontId="2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right"/>
    </xf>
    <xf numFmtId="0" fontId="3" fillId="2" borderId="4" xfId="0" applyFont="1" applyFill="1" applyBorder="1"/>
    <xf numFmtId="1" fontId="3" fillId="2" borderId="5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right"/>
    </xf>
    <xf numFmtId="0" fontId="0" fillId="2" borderId="8" xfId="0" applyFill="1" applyBorder="1"/>
    <xf numFmtId="2" fontId="0" fillId="2" borderId="0" xfId="0" applyNumberFormat="1" applyFill="1" applyAlignment="1">
      <alignment vertical="center"/>
    </xf>
    <xf numFmtId="14" fontId="0" fillId="2" borderId="1" xfId="0" applyNumberFormat="1" applyFill="1" applyBorder="1" applyAlignment="1">
      <alignment vertical="center"/>
    </xf>
    <xf numFmtId="0" fontId="3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0" fillId="2" borderId="9" xfId="0" applyFill="1" applyBorder="1"/>
    <xf numFmtId="2" fontId="0" fillId="2" borderId="10" xfId="0" applyNumberFormat="1" applyFill="1" applyBorder="1" applyAlignment="1">
      <alignment vertical="center"/>
    </xf>
    <xf numFmtId="14" fontId="0" fillId="2" borderId="11" xfId="0" applyNumberFormat="1" applyFill="1" applyBorder="1" applyAlignment="1">
      <alignment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right"/>
    </xf>
    <xf numFmtId="14" fontId="2" fillId="3" borderId="2" xfId="0" applyNumberFormat="1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/>
    <xf numFmtId="1" fontId="3" fillId="3" borderId="5" xfId="0" applyNumberFormat="1" applyFont="1" applyFill="1" applyBorder="1" applyAlignment="1">
      <alignment horizontal="left"/>
    </xf>
    <xf numFmtId="164" fontId="3" fillId="3" borderId="6" xfId="0" applyNumberFormat="1" applyFont="1" applyFill="1" applyBorder="1" applyAlignment="1">
      <alignment horizontal="right"/>
    </xf>
    <xf numFmtId="0" fontId="3" fillId="3" borderId="7" xfId="0" applyFont="1" applyFill="1" applyBorder="1"/>
    <xf numFmtId="0" fontId="3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0" fontId="0" fillId="3" borderId="8" xfId="0" applyFill="1" applyBorder="1"/>
    <xf numFmtId="2" fontId="0" fillId="3" borderId="0" xfId="0" applyNumberFormat="1" applyFill="1"/>
    <xf numFmtId="0" fontId="0" fillId="3" borderId="1" xfId="0" applyFill="1" applyBorder="1"/>
    <xf numFmtId="0" fontId="3" fillId="3" borderId="8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0" fillId="3" borderId="9" xfId="0" applyFill="1" applyBorder="1"/>
    <xf numFmtId="2" fontId="0" fillId="3" borderId="10" xfId="0" applyNumberFormat="1" applyFill="1" applyBorder="1"/>
    <xf numFmtId="0" fontId="0" fillId="3" borderId="11" xfId="0" applyFill="1" applyBorder="1"/>
    <xf numFmtId="0" fontId="3" fillId="3" borderId="9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right"/>
    </xf>
    <xf numFmtId="14" fontId="2" fillId="4" borderId="2" xfId="0" applyNumberFormat="1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horizontal="right"/>
    </xf>
    <xf numFmtId="0" fontId="3" fillId="4" borderId="4" xfId="0" applyFont="1" applyFill="1" applyBorder="1"/>
    <xf numFmtId="1" fontId="3" fillId="4" borderId="5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right"/>
    </xf>
    <xf numFmtId="0" fontId="3" fillId="4" borderId="7" xfId="0" applyFont="1" applyFill="1" applyBorder="1"/>
    <xf numFmtId="0" fontId="3" fillId="4" borderId="5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right"/>
    </xf>
    <xf numFmtId="0" fontId="0" fillId="4" borderId="8" xfId="0" applyFill="1" applyBorder="1"/>
    <xf numFmtId="2" fontId="0" fillId="4" borderId="0" xfId="0" applyNumberFormat="1" applyFill="1"/>
    <xf numFmtId="0" fontId="0" fillId="4" borderId="1" xfId="0" applyFill="1" applyBorder="1"/>
    <xf numFmtId="0" fontId="3" fillId="4" borderId="8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right"/>
    </xf>
    <xf numFmtId="0" fontId="0" fillId="4" borderId="9" xfId="0" applyFill="1" applyBorder="1"/>
    <xf numFmtId="2" fontId="0" fillId="4" borderId="10" xfId="0" applyNumberFormat="1" applyFill="1" applyBorder="1"/>
    <xf numFmtId="0" fontId="0" fillId="4" borderId="11" xfId="0" applyFill="1" applyBorder="1"/>
    <xf numFmtId="0" fontId="3" fillId="4" borderId="9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right"/>
    </xf>
    <xf numFmtId="14" fontId="2" fillId="5" borderId="2" xfId="0" applyNumberFormat="1" applyFont="1" applyFill="1" applyBorder="1" applyAlignment="1">
      <alignment vertical="center"/>
    </xf>
    <xf numFmtId="164" fontId="3" fillId="5" borderId="3" xfId="0" applyNumberFormat="1" applyFont="1" applyFill="1" applyBorder="1" applyAlignment="1">
      <alignment horizontal="right"/>
    </xf>
    <xf numFmtId="0" fontId="3" fillId="5" borderId="4" xfId="0" applyFont="1" applyFill="1" applyBorder="1"/>
    <xf numFmtId="1" fontId="3" fillId="5" borderId="5" xfId="0" applyNumberFormat="1" applyFont="1" applyFill="1" applyBorder="1" applyAlignment="1">
      <alignment horizontal="left"/>
    </xf>
    <xf numFmtId="164" fontId="3" fillId="5" borderId="6" xfId="0" applyNumberFormat="1" applyFont="1" applyFill="1" applyBorder="1" applyAlignment="1">
      <alignment horizontal="right"/>
    </xf>
    <xf numFmtId="0" fontId="3" fillId="5" borderId="7" xfId="0" applyFont="1" applyFill="1" applyBorder="1"/>
    <xf numFmtId="0" fontId="3" fillId="5" borderId="5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right"/>
    </xf>
    <xf numFmtId="0" fontId="0" fillId="5" borderId="8" xfId="0" applyFill="1" applyBorder="1"/>
    <xf numFmtId="2" fontId="0" fillId="5" borderId="0" xfId="0" applyNumberFormat="1" applyFill="1"/>
    <xf numFmtId="0" fontId="0" fillId="5" borderId="1" xfId="0" applyFill="1" applyBorder="1"/>
    <xf numFmtId="0" fontId="3" fillId="5" borderId="8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0" fillId="5" borderId="9" xfId="0" applyFill="1" applyBorder="1"/>
    <xf numFmtId="2" fontId="0" fillId="5" borderId="10" xfId="0" applyNumberFormat="1" applyFill="1" applyBorder="1"/>
    <xf numFmtId="0" fontId="0" fillId="5" borderId="11" xfId="0" applyFill="1" applyBorder="1"/>
    <xf numFmtId="0" fontId="3" fillId="5" borderId="9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right"/>
    </xf>
    <xf numFmtId="14" fontId="3" fillId="0" borderId="0" xfId="0" applyNumberFormat="1" applyFont="1" applyAlignment="1">
      <alignment horizontal="left"/>
    </xf>
    <xf numFmtId="1" fontId="3" fillId="6" borderId="5" xfId="0" applyNumberFormat="1" applyFont="1" applyFill="1" applyBorder="1" applyAlignment="1">
      <alignment horizontal="left"/>
    </xf>
    <xf numFmtId="164" fontId="3" fillId="6" borderId="6" xfId="0" applyNumberFormat="1" applyFont="1" applyFill="1" applyBorder="1" applyAlignment="1">
      <alignment horizontal="right"/>
    </xf>
    <xf numFmtId="0" fontId="3" fillId="6" borderId="7" xfId="0" applyFont="1" applyFill="1" applyBorder="1"/>
    <xf numFmtId="1" fontId="3" fillId="6" borderId="8" xfId="0" applyNumberFormat="1" applyFont="1" applyFill="1" applyBorder="1" applyAlignment="1">
      <alignment horizontal="left"/>
    </xf>
    <xf numFmtId="164" fontId="3" fillId="6" borderId="0" xfId="0" applyNumberFormat="1" applyFont="1" applyFill="1" applyAlignment="1">
      <alignment horizontal="left"/>
    </xf>
    <xf numFmtId="0" fontId="3" fillId="6" borderId="1" xfId="0" applyFont="1" applyFill="1" applyBorder="1"/>
    <xf numFmtId="1" fontId="3" fillId="6" borderId="9" xfId="0" applyNumberFormat="1" applyFont="1" applyFill="1" applyBorder="1" applyAlignment="1">
      <alignment horizontal="left"/>
    </xf>
    <xf numFmtId="164" fontId="3" fillId="6" borderId="10" xfId="0" applyNumberFormat="1" applyFont="1" applyFill="1" applyBorder="1" applyAlignment="1">
      <alignment horizontal="left"/>
    </xf>
    <xf numFmtId="0" fontId="3" fillId="6" borderId="11" xfId="0" applyFont="1" applyFill="1" applyBorder="1"/>
    <xf numFmtId="0" fontId="3" fillId="6" borderId="5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/>
    <xf numFmtId="10" fontId="0" fillId="0" borderId="0" xfId="0" applyNumberFormat="1"/>
    <xf numFmtId="0" fontId="9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0" fontId="0" fillId="0" borderId="11" xfId="0" applyNumberFormat="1" applyBorder="1" applyAlignment="1">
      <alignment vertical="center"/>
    </xf>
    <xf numFmtId="10" fontId="0" fillId="0" borderId="4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0" fontId="0" fillId="0" borderId="19" xfId="0" applyNumberFormat="1" applyBorder="1" applyAlignment="1">
      <alignment vertical="center"/>
    </xf>
    <xf numFmtId="10" fontId="0" fillId="0" borderId="22" xfId="0" applyNumberForma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10" fontId="0" fillId="0" borderId="24" xfId="0" applyNumberFormat="1" applyBorder="1" applyAlignment="1">
      <alignment vertical="center"/>
    </xf>
    <xf numFmtId="10" fontId="0" fillId="0" borderId="25" xfId="0" applyNumberFormat="1" applyBorder="1" applyAlignment="1">
      <alignment vertical="center"/>
    </xf>
    <xf numFmtId="2" fontId="0" fillId="0" borderId="26" xfId="0" applyNumberFormat="1" applyBorder="1" applyAlignment="1">
      <alignment vertical="center"/>
    </xf>
    <xf numFmtId="10" fontId="0" fillId="0" borderId="10" xfId="0" applyNumberFormat="1" applyBorder="1" applyAlignment="1">
      <alignment vertical="center"/>
    </xf>
    <xf numFmtId="10" fontId="0" fillId="0" borderId="3" xfId="0" applyNumberForma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2" fontId="0" fillId="0" borderId="6" xfId="0" applyNumberFormat="1" applyBorder="1" applyAlignment="1">
      <alignment vertical="center"/>
    </xf>
    <xf numFmtId="10" fontId="0" fillId="0" borderId="29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3" fontId="0" fillId="0" borderId="0" xfId="0" applyNumberFormat="1"/>
    <xf numFmtId="3" fontId="1" fillId="0" borderId="0" xfId="0" applyNumberFormat="1" applyFont="1"/>
    <xf numFmtId="3" fontId="2" fillId="0" borderId="30" xfId="0" applyNumberFormat="1" applyFont="1" applyBorder="1"/>
    <xf numFmtId="0" fontId="5" fillId="0" borderId="3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1" fillId="0" borderId="10" xfId="0" applyNumberFormat="1" applyFont="1" applyBorder="1"/>
    <xf numFmtId="0" fontId="5" fillId="0" borderId="3" xfId="0" applyFont="1" applyBorder="1" applyAlignment="1">
      <alignment horizontal="left"/>
    </xf>
    <xf numFmtId="0" fontId="0" fillId="0" borderId="3" xfId="0" applyBorder="1"/>
    <xf numFmtId="3" fontId="3" fillId="0" borderId="8" xfId="0" applyNumberFormat="1" applyFont="1" applyBorder="1"/>
    <xf numFmtId="0" fontId="1" fillId="0" borderId="10" xfId="0" applyFont="1" applyBorder="1" applyAlignment="1">
      <alignment horizontal="left"/>
    </xf>
    <xf numFmtId="3" fontId="3" fillId="0" borderId="0" xfId="0" applyNumberFormat="1" applyFont="1" applyAlignment="1">
      <alignment horizontal="left"/>
    </xf>
    <xf numFmtId="3" fontId="1" fillId="0" borderId="3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1" fillId="0" borderId="0" xfId="0" applyFont="1"/>
    <xf numFmtId="0" fontId="1" fillId="7" borderId="0" xfId="0" applyFont="1" applyFill="1"/>
    <xf numFmtId="0" fontId="2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35" xfId="0" applyFont="1" applyBorder="1" applyAlignment="1">
      <alignment horizontal="center"/>
    </xf>
    <xf numFmtId="0" fontId="0" fillId="0" borderId="35" xfId="0" applyBorder="1"/>
    <xf numFmtId="0" fontId="5" fillId="0" borderId="35" xfId="0" applyFont="1" applyBorder="1"/>
    <xf numFmtId="0" fontId="5" fillId="0" borderId="36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3" xfId="0" applyBorder="1" applyAlignment="1">
      <alignment horizontal="center"/>
    </xf>
    <xf numFmtId="3" fontId="0" fillId="0" borderId="30" xfId="0" applyNumberForma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2" fontId="0" fillId="0" borderId="30" xfId="0" applyNumberFormat="1" applyBorder="1" applyAlignment="1">
      <alignment horizontal="center" wrapText="1"/>
    </xf>
    <xf numFmtId="3" fontId="0" fillId="0" borderId="30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0" borderId="2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 wrapText="1"/>
    </xf>
    <xf numFmtId="2" fontId="0" fillId="0" borderId="37" xfId="0" applyNumberFormat="1" applyBorder="1" applyAlignment="1">
      <alignment horizontal="center"/>
    </xf>
    <xf numFmtId="3" fontId="0" fillId="0" borderId="33" xfId="0" applyNumberForma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2" fontId="0" fillId="0" borderId="33" xfId="0" applyNumberFormat="1" applyBorder="1" applyAlignment="1">
      <alignment horizontal="center" wrapText="1"/>
    </xf>
    <xf numFmtId="3" fontId="1" fillId="0" borderId="0" xfId="0" applyNumberFormat="1" applyFont="1" applyAlignment="1">
      <alignment vertical="top"/>
    </xf>
    <xf numFmtId="3" fontId="0" fillId="0" borderId="35" xfId="0" applyNumberFormat="1" applyBorder="1"/>
    <xf numFmtId="3" fontId="1" fillId="0" borderId="16" xfId="0" applyNumberFormat="1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2" fontId="1" fillId="0" borderId="0" xfId="0" applyNumberFormat="1" applyFont="1"/>
    <xf numFmtId="2" fontId="1" fillId="0" borderId="4" xfId="0" applyNumberFormat="1" applyFont="1" applyBorder="1"/>
    <xf numFmtId="2" fontId="2" fillId="0" borderId="30" xfId="0" applyNumberFormat="1" applyFont="1" applyBorder="1"/>
    <xf numFmtId="2" fontId="0" fillId="0" borderId="1" xfId="0" applyNumberFormat="1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5" fillId="0" borderId="38" xfId="0" applyFont="1" applyBorder="1" applyAlignment="1">
      <alignment horizontal="center" wrapText="1"/>
    </xf>
    <xf numFmtId="0" fontId="15" fillId="0" borderId="0" xfId="0" applyFont="1"/>
    <xf numFmtId="14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5" fillId="0" borderId="3" xfId="0" applyNumberFormat="1" applyFont="1" applyBorder="1"/>
    <xf numFmtId="1" fontId="3" fillId="0" borderId="0" xfId="0" applyNumberFormat="1" applyFont="1" applyAlignment="1">
      <alignment horizontal="right"/>
    </xf>
    <xf numFmtId="3" fontId="5" fillId="0" borderId="2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0" fontId="5" fillId="0" borderId="0" xfId="0" applyFont="1" applyAlignment="1">
      <alignment horizontal="right" wrapText="1"/>
    </xf>
  </cellXfs>
  <cellStyles count="1">
    <cellStyle name="Standard" xfId="0" builtinId="0"/>
  </cellStyles>
  <dxfs count="94">
    <dxf>
      <font>
        <color theme="0"/>
      </font>
    </dxf>
    <dxf>
      <font>
        <condense val="0"/>
        <extend val="0"/>
        <color indexed="4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4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CCFFFF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033acf2d35282b1/Dokumente/Bowling/Webseiten/rang-%20und%20schnittlisten/Ranglistenauswertung.xlsx" TargetMode="External"/><Relationship Id="rId1" Type="http://schemas.openxmlformats.org/officeDocument/2006/relationships/externalLinkPath" Target="/6033acf2d35282b1/Dokumente/Bowling/Webseiten/rang-%20und%20schnittlisten/Ranglistenauswert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ingabe"/>
      <sheetName val="Volltständigkeit"/>
      <sheetName val="Zaehler"/>
      <sheetName val="Auswertung"/>
      <sheetName val="Antritte"/>
      <sheetName val="Zwischeneingabe"/>
    </sheetNames>
    <sheetDataSet>
      <sheetData sheetId="0">
        <row r="1">
          <cell r="J1" t="str">
            <v>Pass-Nr.</v>
          </cell>
        </row>
      </sheetData>
      <sheetData sheetId="1" refreshError="1"/>
      <sheetData sheetId="2">
        <row r="2">
          <cell r="A2" t="str">
            <v>A 1</v>
          </cell>
          <cell r="B2" t="str">
            <v>A 2</v>
          </cell>
          <cell r="C2" t="str">
            <v>A 3</v>
          </cell>
          <cell r="D2" t="str">
            <v>A 4</v>
          </cell>
          <cell r="E2" t="str">
            <v>B 1</v>
          </cell>
          <cell r="F2" t="str">
            <v>B 2</v>
          </cell>
          <cell r="G2" t="str">
            <v>B 3</v>
          </cell>
          <cell r="H2" t="str">
            <v>B 4</v>
          </cell>
          <cell r="I2" t="str">
            <v>C 1</v>
          </cell>
          <cell r="J2" t="str">
            <v>C 2</v>
          </cell>
          <cell r="K2" t="str">
            <v>C 3</v>
          </cell>
          <cell r="L2" t="str">
            <v>C 4</v>
          </cell>
          <cell r="M2" t="str">
            <v>C 5</v>
          </cell>
          <cell r="N2" t="str">
            <v>C 6</v>
          </cell>
          <cell r="O2" t="str">
            <v>C 7</v>
          </cell>
          <cell r="P2" t="str">
            <v>C 8</v>
          </cell>
          <cell r="Q2" t="str">
            <v>S</v>
          </cell>
        </row>
        <row r="3">
          <cell r="A3">
            <v>14</v>
          </cell>
          <cell r="B3">
            <v>14</v>
          </cell>
          <cell r="C3">
            <v>14</v>
          </cell>
          <cell r="D3">
            <v>0</v>
          </cell>
          <cell r="E3">
            <v>14</v>
          </cell>
          <cell r="F3">
            <v>14</v>
          </cell>
          <cell r="G3">
            <v>14</v>
          </cell>
          <cell r="H3">
            <v>14</v>
          </cell>
          <cell r="I3">
            <v>14</v>
          </cell>
          <cell r="J3">
            <v>14</v>
          </cell>
          <cell r="K3">
            <v>14</v>
          </cell>
          <cell r="L3">
            <v>14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14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 filterMode="1"/>
  <dimension ref="A2:G1370"/>
  <sheetViews>
    <sheetView tabSelected="1" zoomScaleNormal="100" workbookViewId="0">
      <pane ySplit="4" topLeftCell="A1164" activePane="bottomLeft" state="frozen"/>
      <selection pane="bottomLeft" activeCell="H1316" sqref="H1316"/>
    </sheetView>
  </sheetViews>
  <sheetFormatPr baseColWidth="10" defaultRowHeight="12.75" x14ac:dyDescent="0.2"/>
  <cols>
    <col min="1" max="1" width="7.5703125" style="3" customWidth="1"/>
    <col min="2" max="2" width="43.42578125" style="1" bestFit="1" customWidth="1"/>
    <col min="3" max="3" width="3" style="4" hidden="1" customWidth="1"/>
    <col min="4" max="4" width="8" style="217" customWidth="1"/>
    <col min="5" max="5" width="7.5703125" style="133" bestFit="1" customWidth="1"/>
    <col min="6" max="6" width="9" style="186" bestFit="1" customWidth="1"/>
    <col min="7" max="7" width="8.7109375" style="199" customWidth="1"/>
    <col min="8" max="16384" width="11.42578125" style="4"/>
  </cols>
  <sheetData>
    <row r="2" spans="1:7" customFormat="1" ht="18" x14ac:dyDescent="0.25">
      <c r="A2" s="205" t="s">
        <v>1464</v>
      </c>
      <c r="B2" s="205"/>
      <c r="C2" s="205"/>
      <c r="D2" s="218"/>
      <c r="E2" s="205"/>
      <c r="F2" s="205"/>
      <c r="G2" s="195"/>
    </row>
    <row r="3" spans="1:7" customFormat="1" ht="31.5" x14ac:dyDescent="0.25">
      <c r="A3" s="7" t="s">
        <v>321</v>
      </c>
      <c r="B3" s="7" t="s">
        <v>543</v>
      </c>
      <c r="C3" t="s">
        <v>1069</v>
      </c>
      <c r="D3" s="221" t="s">
        <v>1211</v>
      </c>
      <c r="E3" s="204" t="s">
        <v>319</v>
      </c>
      <c r="F3" s="204" t="s">
        <v>494</v>
      </c>
      <c r="G3" s="196"/>
    </row>
    <row r="4" spans="1:7" customFormat="1" ht="15.75" x14ac:dyDescent="0.25">
      <c r="A4" s="6"/>
      <c r="B4" s="7"/>
      <c r="C4" t="s">
        <v>1069</v>
      </c>
      <c r="D4" s="217"/>
      <c r="E4" s="133"/>
      <c r="F4" s="186"/>
      <c r="G4" s="197"/>
    </row>
    <row r="5" spans="1:7" ht="15.75" x14ac:dyDescent="0.25">
      <c r="A5" s="200" t="s">
        <v>546</v>
      </c>
      <c r="B5" s="138" t="s">
        <v>163</v>
      </c>
      <c r="C5" s="139" t="s">
        <v>1069</v>
      </c>
      <c r="D5" s="219"/>
      <c r="E5" s="143"/>
      <c r="F5" s="187"/>
      <c r="G5" s="198"/>
    </row>
    <row r="6" spans="1:7" x14ac:dyDescent="0.2">
      <c r="A6" s="201" t="s">
        <v>1317</v>
      </c>
      <c r="B6" s="1" t="s">
        <v>545</v>
      </c>
      <c r="C6" s="2" t="s">
        <v>1297</v>
      </c>
      <c r="D6" s="217">
        <v>27</v>
      </c>
      <c r="E6" s="133">
        <v>4439</v>
      </c>
      <c r="F6" s="189">
        <v>164.40740740740742</v>
      </c>
    </row>
    <row r="7" spans="1:7" x14ac:dyDescent="0.2">
      <c r="A7" s="201" t="s">
        <v>1317</v>
      </c>
      <c r="B7" s="1" t="s">
        <v>547</v>
      </c>
      <c r="C7" s="2" t="s">
        <v>1297</v>
      </c>
      <c r="D7" s="217">
        <v>9</v>
      </c>
      <c r="E7" s="133">
        <v>860</v>
      </c>
      <c r="F7" s="189">
        <v>95.555555555555557</v>
      </c>
    </row>
    <row r="8" spans="1:7" x14ac:dyDescent="0.2">
      <c r="A8" s="201" t="s">
        <v>1317</v>
      </c>
      <c r="B8" s="101" t="s">
        <v>1458</v>
      </c>
      <c r="C8" s="2" t="s">
        <v>1297</v>
      </c>
      <c r="D8" s="217">
        <v>9</v>
      </c>
      <c r="E8" s="133">
        <v>828</v>
      </c>
      <c r="F8" s="189">
        <v>92</v>
      </c>
    </row>
    <row r="9" spans="1:7" x14ac:dyDescent="0.2">
      <c r="A9" s="201" t="s">
        <v>1317</v>
      </c>
      <c r="B9" s="1" t="s">
        <v>548</v>
      </c>
      <c r="C9" s="2" t="s">
        <v>1297</v>
      </c>
      <c r="D9" s="217">
        <v>6</v>
      </c>
      <c r="E9" s="133">
        <v>679</v>
      </c>
      <c r="F9" s="189">
        <v>113.16666666666667</v>
      </c>
    </row>
    <row r="10" spans="1:7" x14ac:dyDescent="0.2">
      <c r="A10" s="201" t="s">
        <v>1317</v>
      </c>
      <c r="B10" s="1" t="s">
        <v>549</v>
      </c>
      <c r="C10" s="2" t="s">
        <v>1297</v>
      </c>
      <c r="D10" s="217">
        <v>18</v>
      </c>
      <c r="E10" s="133">
        <v>2232</v>
      </c>
      <c r="F10" s="189">
        <v>124</v>
      </c>
    </row>
    <row r="11" spans="1:7" x14ac:dyDescent="0.2">
      <c r="A11" s="201" t="e">
        <v>#N/A</v>
      </c>
      <c r="B11" s="1" t="s">
        <v>550</v>
      </c>
      <c r="C11" s="2" t="s">
        <v>1297</v>
      </c>
      <c r="D11" s="217">
        <v>12</v>
      </c>
      <c r="E11" s="133">
        <v>1536</v>
      </c>
      <c r="F11" s="189">
        <v>128</v>
      </c>
    </row>
    <row r="12" spans="1:7" x14ac:dyDescent="0.2">
      <c r="A12" s="201" t="e">
        <v>#N/A</v>
      </c>
      <c r="B12" s="1" t="s">
        <v>551</v>
      </c>
      <c r="C12" s="2" t="s">
        <v>1297</v>
      </c>
      <c r="D12" s="217">
        <v>3</v>
      </c>
      <c r="E12" s="133">
        <v>346</v>
      </c>
      <c r="F12" s="189">
        <v>115.33333333333333</v>
      </c>
    </row>
    <row r="13" spans="1:7" x14ac:dyDescent="0.2">
      <c r="A13" s="201" t="s">
        <v>1317</v>
      </c>
      <c r="B13" s="1" t="s">
        <v>552</v>
      </c>
      <c r="C13" s="2" t="s">
        <v>1297</v>
      </c>
      <c r="D13" s="217">
        <v>33</v>
      </c>
      <c r="E13" s="133">
        <v>4990</v>
      </c>
      <c r="F13" s="189">
        <v>151.21212121212122</v>
      </c>
    </row>
    <row r="14" spans="1:7" x14ac:dyDescent="0.2">
      <c r="A14" s="201" t="e">
        <v>#N/A</v>
      </c>
      <c r="B14" s="101" t="s">
        <v>1391</v>
      </c>
      <c r="C14" s="2" t="s">
        <v>1297</v>
      </c>
      <c r="D14" s="217">
        <v>24</v>
      </c>
      <c r="E14" s="133">
        <v>3092</v>
      </c>
      <c r="F14" s="189">
        <v>128.83333333333334</v>
      </c>
    </row>
    <row r="15" spans="1:7" x14ac:dyDescent="0.2">
      <c r="A15" s="202"/>
      <c r="B15" s="136"/>
      <c r="C15" s="137" t="s">
        <v>1069</v>
      </c>
      <c r="D15" s="220">
        <v>141</v>
      </c>
      <c r="E15" s="134">
        <v>19002</v>
      </c>
      <c r="F15" s="188">
        <v>134.7659574468085</v>
      </c>
    </row>
    <row r="16" spans="1:7" hidden="1" x14ac:dyDescent="0.2">
      <c r="A16" s="201" t="e">
        <v>#N/A</v>
      </c>
      <c r="B16" s="101" t="s">
        <v>1212</v>
      </c>
      <c r="C16" s="2" t="s">
        <v>1463</v>
      </c>
      <c r="D16" s="133" t="s">
        <v>1317</v>
      </c>
      <c r="E16" s="133">
        <v>0</v>
      </c>
      <c r="F16" s="189" t="s">
        <v>1317</v>
      </c>
    </row>
    <row r="17" spans="1:6" hidden="1" x14ac:dyDescent="0.2">
      <c r="A17" s="201" t="e">
        <v>#N/A</v>
      </c>
      <c r="B17" s="1" t="s">
        <v>242</v>
      </c>
      <c r="C17" s="2" t="s">
        <v>1463</v>
      </c>
      <c r="D17" s="133" t="s">
        <v>1317</v>
      </c>
      <c r="E17" s="133">
        <v>0</v>
      </c>
      <c r="F17" s="189" t="s">
        <v>1317</v>
      </c>
    </row>
    <row r="18" spans="1:6" hidden="1" x14ac:dyDescent="0.2">
      <c r="A18" s="201" t="e">
        <v>#N/A</v>
      </c>
      <c r="B18" s="1" t="s">
        <v>553</v>
      </c>
      <c r="C18" s="2" t="s">
        <v>1463</v>
      </c>
      <c r="D18" s="133" t="s">
        <v>1317</v>
      </c>
      <c r="E18" s="133">
        <v>0</v>
      </c>
      <c r="F18" s="189" t="s">
        <v>1317</v>
      </c>
    </row>
    <row r="19" spans="1:6" hidden="1" x14ac:dyDescent="0.2">
      <c r="A19" s="201" t="e">
        <v>#N/A</v>
      </c>
      <c r="B19" s="1" t="s">
        <v>554</v>
      </c>
      <c r="C19" s="2" t="s">
        <v>1463</v>
      </c>
      <c r="D19" s="133" t="s">
        <v>1317</v>
      </c>
      <c r="E19" s="133">
        <v>0</v>
      </c>
      <c r="F19" s="189" t="s">
        <v>1317</v>
      </c>
    </row>
    <row r="20" spans="1:6" hidden="1" x14ac:dyDescent="0.2">
      <c r="A20" s="201" t="e">
        <v>#N/A</v>
      </c>
      <c r="B20" s="1" t="s">
        <v>555</v>
      </c>
      <c r="C20" s="2" t="s">
        <v>1463</v>
      </c>
      <c r="D20" s="133" t="s">
        <v>1317</v>
      </c>
      <c r="E20" s="133">
        <v>0</v>
      </c>
      <c r="F20" s="189" t="s">
        <v>1317</v>
      </c>
    </row>
    <row r="21" spans="1:6" hidden="1" x14ac:dyDescent="0.2">
      <c r="A21" s="201" t="e">
        <v>#N/A</v>
      </c>
      <c r="B21" s="1" t="s">
        <v>556</v>
      </c>
      <c r="C21" s="2" t="s">
        <v>1463</v>
      </c>
      <c r="D21" s="133" t="s">
        <v>1317</v>
      </c>
      <c r="E21" s="133">
        <v>0</v>
      </c>
      <c r="F21" s="189" t="s">
        <v>1317</v>
      </c>
    </row>
    <row r="22" spans="1:6" hidden="1" x14ac:dyDescent="0.2">
      <c r="A22" s="201" t="e">
        <v>#N/A</v>
      </c>
      <c r="B22" s="1" t="s">
        <v>557</v>
      </c>
      <c r="C22" s="2" t="s">
        <v>1463</v>
      </c>
      <c r="D22" s="133" t="s">
        <v>1317</v>
      </c>
      <c r="E22" s="133">
        <v>0</v>
      </c>
      <c r="F22" s="189" t="s">
        <v>1317</v>
      </c>
    </row>
    <row r="23" spans="1:6" hidden="1" x14ac:dyDescent="0.2">
      <c r="A23" s="201" t="e">
        <v>#N/A</v>
      </c>
      <c r="B23" s="1" t="s">
        <v>558</v>
      </c>
      <c r="C23" s="2" t="s">
        <v>1463</v>
      </c>
      <c r="D23" s="133" t="s">
        <v>1317</v>
      </c>
      <c r="E23" s="133">
        <v>0</v>
      </c>
      <c r="F23" s="189" t="s">
        <v>1317</v>
      </c>
    </row>
    <row r="24" spans="1:6" hidden="1" x14ac:dyDescent="0.2">
      <c r="A24" s="201" t="e">
        <v>#N/A</v>
      </c>
      <c r="B24" s="1" t="s">
        <v>559</v>
      </c>
      <c r="C24" s="2" t="s">
        <v>1463</v>
      </c>
      <c r="D24" s="133" t="s">
        <v>1317</v>
      </c>
      <c r="E24" s="133">
        <v>0</v>
      </c>
      <c r="F24" s="189" t="s">
        <v>1317</v>
      </c>
    </row>
    <row r="25" spans="1:6" hidden="1" x14ac:dyDescent="0.2">
      <c r="A25" s="201" t="e">
        <v>#N/A</v>
      </c>
      <c r="B25" s="1" t="s">
        <v>560</v>
      </c>
      <c r="C25" s="2" t="s">
        <v>1463</v>
      </c>
      <c r="D25" s="133" t="s">
        <v>1317</v>
      </c>
      <c r="E25" s="133">
        <v>0</v>
      </c>
      <c r="F25" s="189" t="s">
        <v>1317</v>
      </c>
    </row>
    <row r="26" spans="1:6" hidden="1" x14ac:dyDescent="0.2">
      <c r="A26" s="201" t="e">
        <v>#N/A</v>
      </c>
      <c r="B26" s="1" t="s">
        <v>561</v>
      </c>
      <c r="C26" s="2" t="s">
        <v>1463</v>
      </c>
      <c r="D26" s="133" t="s">
        <v>1317</v>
      </c>
      <c r="E26" s="133">
        <v>0</v>
      </c>
      <c r="F26" s="189" t="s">
        <v>1317</v>
      </c>
    </row>
    <row r="27" spans="1:6" hidden="1" x14ac:dyDescent="0.2">
      <c r="A27" s="201" t="e">
        <v>#N/A</v>
      </c>
      <c r="B27" s="1" t="s">
        <v>562</v>
      </c>
      <c r="C27" s="2" t="s">
        <v>1463</v>
      </c>
      <c r="D27" s="133" t="s">
        <v>1317</v>
      </c>
      <c r="E27" s="133">
        <v>0</v>
      </c>
      <c r="F27" s="189" t="s">
        <v>1317</v>
      </c>
    </row>
    <row r="28" spans="1:6" hidden="1" x14ac:dyDescent="0.2">
      <c r="A28" s="201" t="e">
        <v>#N/A</v>
      </c>
      <c r="B28" s="1" t="s">
        <v>1179</v>
      </c>
      <c r="C28" s="2" t="s">
        <v>1463</v>
      </c>
      <c r="D28" s="133" t="s">
        <v>1317</v>
      </c>
      <c r="E28" s="133">
        <v>0</v>
      </c>
      <c r="F28" s="189" t="s">
        <v>1317</v>
      </c>
    </row>
    <row r="29" spans="1:6" ht="15.75" x14ac:dyDescent="0.25">
      <c r="A29" s="200" t="s">
        <v>564</v>
      </c>
      <c r="B29" s="138" t="s">
        <v>164</v>
      </c>
      <c r="C29" s="139" t="s">
        <v>1069</v>
      </c>
      <c r="D29" s="219"/>
      <c r="E29" s="143"/>
      <c r="F29" s="187"/>
    </row>
    <row r="30" spans="1:6" hidden="1" x14ac:dyDescent="0.2">
      <c r="A30" s="201" t="e">
        <v>#N/A</v>
      </c>
      <c r="B30" s="101" t="s">
        <v>1240</v>
      </c>
      <c r="C30" s="2" t="s">
        <v>1463</v>
      </c>
      <c r="D30" s="133" t="s">
        <v>1317</v>
      </c>
      <c r="E30" s="133">
        <v>0</v>
      </c>
      <c r="F30" s="189" t="s">
        <v>1317</v>
      </c>
    </row>
    <row r="31" spans="1:6" x14ac:dyDescent="0.2">
      <c r="A31" s="201">
        <v>104</v>
      </c>
      <c r="B31" s="101" t="s">
        <v>1406</v>
      </c>
      <c r="C31" s="2" t="s">
        <v>1297</v>
      </c>
      <c r="D31" s="217">
        <v>84</v>
      </c>
      <c r="E31" s="133">
        <v>11783</v>
      </c>
      <c r="F31" s="189">
        <v>140.27380952380952</v>
      </c>
    </row>
    <row r="32" spans="1:6" x14ac:dyDescent="0.2">
      <c r="A32" s="201">
        <v>106</v>
      </c>
      <c r="B32" s="1" t="s">
        <v>563</v>
      </c>
      <c r="C32" s="2" t="s">
        <v>1297</v>
      </c>
      <c r="D32" s="217">
        <v>57</v>
      </c>
      <c r="E32" s="133">
        <v>7303</v>
      </c>
      <c r="F32" s="189">
        <v>128.12280701754386</v>
      </c>
    </row>
    <row r="33" spans="1:6" x14ac:dyDescent="0.2">
      <c r="A33" s="201" t="s">
        <v>1317</v>
      </c>
      <c r="B33" s="101" t="s">
        <v>1050</v>
      </c>
      <c r="C33" s="2" t="s">
        <v>1297</v>
      </c>
      <c r="D33" s="217">
        <v>21</v>
      </c>
      <c r="E33" s="133">
        <v>2961</v>
      </c>
      <c r="F33" s="189">
        <v>141</v>
      </c>
    </row>
    <row r="34" spans="1:6" x14ac:dyDescent="0.2">
      <c r="A34" s="201">
        <v>89</v>
      </c>
      <c r="B34" s="1" t="s">
        <v>495</v>
      </c>
      <c r="C34" s="2" t="s">
        <v>1297</v>
      </c>
      <c r="D34" s="217">
        <v>81</v>
      </c>
      <c r="E34" s="133">
        <v>12381</v>
      </c>
      <c r="F34" s="189">
        <v>152.85185185185185</v>
      </c>
    </row>
    <row r="35" spans="1:6" hidden="1" x14ac:dyDescent="0.2">
      <c r="A35" s="201" t="e">
        <v>#N/A</v>
      </c>
      <c r="B35" s="1" t="s">
        <v>565</v>
      </c>
      <c r="C35" s="2" t="s">
        <v>1463</v>
      </c>
      <c r="D35" s="133" t="s">
        <v>1317</v>
      </c>
      <c r="E35" s="133">
        <v>0</v>
      </c>
      <c r="F35" s="189" t="s">
        <v>1317</v>
      </c>
    </row>
    <row r="36" spans="1:6" x14ac:dyDescent="0.2">
      <c r="A36" s="201">
        <v>95</v>
      </c>
      <c r="B36" s="1" t="s">
        <v>566</v>
      </c>
      <c r="C36" s="2" t="s">
        <v>1297</v>
      </c>
      <c r="D36" s="217">
        <v>60</v>
      </c>
      <c r="E36" s="133">
        <v>8987</v>
      </c>
      <c r="F36" s="189">
        <v>149.78333333333333</v>
      </c>
    </row>
    <row r="37" spans="1:6" x14ac:dyDescent="0.2">
      <c r="A37" s="201" t="s">
        <v>1317</v>
      </c>
      <c r="B37" s="101" t="s">
        <v>1241</v>
      </c>
      <c r="C37" s="2" t="s">
        <v>1297</v>
      </c>
      <c r="D37" s="217">
        <v>9</v>
      </c>
      <c r="E37" s="133">
        <v>1048</v>
      </c>
      <c r="F37" s="189">
        <v>116.44444444444444</v>
      </c>
    </row>
    <row r="38" spans="1:6" x14ac:dyDescent="0.2">
      <c r="A38" s="201" t="s">
        <v>1317</v>
      </c>
      <c r="B38" s="101" t="s">
        <v>1417</v>
      </c>
      <c r="C38" s="2" t="s">
        <v>1297</v>
      </c>
      <c r="D38" s="217">
        <v>39</v>
      </c>
      <c r="E38" s="133">
        <v>4973</v>
      </c>
      <c r="F38" s="189">
        <v>127.51282051282051</v>
      </c>
    </row>
    <row r="39" spans="1:6" hidden="1" x14ac:dyDescent="0.2">
      <c r="A39" s="201" t="e">
        <v>#N/A</v>
      </c>
      <c r="B39" s="1" t="s">
        <v>567</v>
      </c>
      <c r="C39" s="2" t="s">
        <v>1463</v>
      </c>
      <c r="D39" s="133" t="s">
        <v>1317</v>
      </c>
      <c r="E39" s="133">
        <v>0</v>
      </c>
      <c r="F39" s="189" t="s">
        <v>1317</v>
      </c>
    </row>
    <row r="40" spans="1:6" x14ac:dyDescent="0.2">
      <c r="A40" s="201" t="s">
        <v>1317</v>
      </c>
      <c r="B40" s="101" t="s">
        <v>1242</v>
      </c>
      <c r="C40" s="2" t="s">
        <v>1297</v>
      </c>
      <c r="D40" s="217">
        <v>36</v>
      </c>
      <c r="E40" s="133">
        <v>4881</v>
      </c>
      <c r="F40" s="189">
        <v>135.58333333333334</v>
      </c>
    </row>
    <row r="41" spans="1:6" x14ac:dyDescent="0.2">
      <c r="A41" s="201">
        <v>101</v>
      </c>
      <c r="B41" s="101" t="s">
        <v>1407</v>
      </c>
      <c r="C41" s="2" t="s">
        <v>1297</v>
      </c>
      <c r="D41" s="217">
        <v>95</v>
      </c>
      <c r="E41" s="133">
        <v>13743</v>
      </c>
      <c r="F41" s="189">
        <v>144.66315789473686</v>
      </c>
    </row>
    <row r="42" spans="1:6" x14ac:dyDescent="0.2">
      <c r="A42" s="201">
        <v>17</v>
      </c>
      <c r="B42" s="101" t="s">
        <v>1408</v>
      </c>
      <c r="C42" s="2" t="s">
        <v>1297</v>
      </c>
      <c r="D42" s="217">
        <v>89</v>
      </c>
      <c r="E42" s="133">
        <v>13340</v>
      </c>
      <c r="F42" s="189">
        <v>149.88764044943821</v>
      </c>
    </row>
    <row r="43" spans="1:6" hidden="1" x14ac:dyDescent="0.2">
      <c r="A43" s="201" t="e">
        <v>#N/A</v>
      </c>
      <c r="B43" s="1" t="s">
        <v>568</v>
      </c>
      <c r="C43" s="2" t="s">
        <v>1463</v>
      </c>
      <c r="D43" s="133" t="s">
        <v>1317</v>
      </c>
      <c r="E43" s="133">
        <v>0</v>
      </c>
      <c r="F43" s="189" t="s">
        <v>1317</v>
      </c>
    </row>
    <row r="44" spans="1:6" x14ac:dyDescent="0.2">
      <c r="A44" s="201" t="s">
        <v>1317</v>
      </c>
      <c r="B44" s="1" t="s">
        <v>1275</v>
      </c>
      <c r="C44" s="2" t="s">
        <v>1297</v>
      </c>
      <c r="D44" s="217">
        <v>39</v>
      </c>
      <c r="E44" s="133">
        <v>4023</v>
      </c>
      <c r="F44" s="189">
        <v>103.15384615384616</v>
      </c>
    </row>
    <row r="45" spans="1:6" x14ac:dyDescent="0.2">
      <c r="A45" s="201" t="e">
        <v>#N/A</v>
      </c>
      <c r="B45" s="101" t="s">
        <v>1243</v>
      </c>
      <c r="C45" s="2" t="s">
        <v>1297</v>
      </c>
      <c r="D45" s="217">
        <v>18</v>
      </c>
      <c r="E45" s="133">
        <v>1874</v>
      </c>
      <c r="F45" s="189">
        <v>104.11111111111111</v>
      </c>
    </row>
    <row r="46" spans="1:6" hidden="1" x14ac:dyDescent="0.2">
      <c r="A46" s="201" t="e">
        <v>#N/A</v>
      </c>
      <c r="B46" s="1" t="s">
        <v>1244</v>
      </c>
      <c r="C46" s="2" t="s">
        <v>1463</v>
      </c>
      <c r="D46" s="133" t="s">
        <v>1317</v>
      </c>
      <c r="E46" s="133">
        <v>0</v>
      </c>
      <c r="F46" s="189" t="s">
        <v>1317</v>
      </c>
    </row>
    <row r="47" spans="1:6" x14ac:dyDescent="0.2">
      <c r="A47" s="201" t="s">
        <v>1317</v>
      </c>
      <c r="B47" s="1" t="s">
        <v>569</v>
      </c>
      <c r="C47" s="2" t="s">
        <v>1297</v>
      </c>
      <c r="D47" s="217">
        <v>39</v>
      </c>
      <c r="E47" s="133">
        <v>5759</v>
      </c>
      <c r="F47" s="189">
        <v>147.66666666666666</v>
      </c>
    </row>
    <row r="48" spans="1:6" hidden="1" x14ac:dyDescent="0.2">
      <c r="A48" s="201" t="e">
        <v>#N/A</v>
      </c>
      <c r="B48" s="1" t="s">
        <v>570</v>
      </c>
      <c r="C48" s="2" t="s">
        <v>1463</v>
      </c>
      <c r="D48" s="133" t="s">
        <v>1317</v>
      </c>
      <c r="E48" s="133">
        <v>0</v>
      </c>
      <c r="F48" s="189" t="s">
        <v>1317</v>
      </c>
    </row>
    <row r="49" spans="1:6" hidden="1" x14ac:dyDescent="0.2">
      <c r="A49" s="201" t="e">
        <v>#N/A</v>
      </c>
      <c r="B49" s="1" t="s">
        <v>571</v>
      </c>
      <c r="C49" s="2" t="s">
        <v>1463</v>
      </c>
      <c r="D49" s="133" t="s">
        <v>1317</v>
      </c>
      <c r="E49" s="133">
        <v>0</v>
      </c>
      <c r="F49" s="189" t="s">
        <v>1317</v>
      </c>
    </row>
    <row r="50" spans="1:6" x14ac:dyDescent="0.2">
      <c r="A50" s="201" t="s">
        <v>1317</v>
      </c>
      <c r="B50" s="101" t="s">
        <v>1106</v>
      </c>
      <c r="C50" s="2" t="s">
        <v>1297</v>
      </c>
      <c r="D50" s="217">
        <v>42</v>
      </c>
      <c r="E50" s="133">
        <v>4930</v>
      </c>
      <c r="F50" s="189">
        <v>117.38095238095238</v>
      </c>
    </row>
    <row r="51" spans="1:6" x14ac:dyDescent="0.2">
      <c r="A51" s="201" t="s">
        <v>1317</v>
      </c>
      <c r="B51" s="1" t="s">
        <v>73</v>
      </c>
      <c r="C51" s="2" t="s">
        <v>1297</v>
      </c>
      <c r="D51" s="217">
        <v>39</v>
      </c>
      <c r="E51" s="133">
        <v>4985</v>
      </c>
      <c r="F51" s="189">
        <v>127.82051282051282</v>
      </c>
    </row>
    <row r="52" spans="1:6" x14ac:dyDescent="0.2">
      <c r="A52" s="202"/>
      <c r="B52" s="136"/>
      <c r="C52" s="137" t="s">
        <v>1069</v>
      </c>
      <c r="D52" s="220">
        <v>748</v>
      </c>
      <c r="E52" s="134">
        <v>102971</v>
      </c>
      <c r="F52" s="188">
        <v>37.659999999999997</v>
      </c>
    </row>
    <row r="53" spans="1:6" ht="15.75" x14ac:dyDescent="0.25">
      <c r="A53" s="200" t="s">
        <v>590</v>
      </c>
      <c r="B53" s="138" t="s">
        <v>165</v>
      </c>
      <c r="C53" s="139" t="s">
        <v>1069</v>
      </c>
      <c r="D53" s="219"/>
      <c r="E53" s="143"/>
      <c r="F53" s="187" t="s">
        <v>1317</v>
      </c>
    </row>
    <row r="54" spans="1:6" hidden="1" x14ac:dyDescent="0.2">
      <c r="A54" s="201" t="e">
        <v>#N/A</v>
      </c>
      <c r="B54" s="1" t="s">
        <v>591</v>
      </c>
      <c r="C54" s="2" t="s">
        <v>1463</v>
      </c>
      <c r="D54" s="133" t="s">
        <v>1317</v>
      </c>
      <c r="E54" s="133">
        <v>0</v>
      </c>
      <c r="F54" s="189" t="s">
        <v>1317</v>
      </c>
    </row>
    <row r="55" spans="1:6" x14ac:dyDescent="0.2">
      <c r="A55" s="201" t="s">
        <v>1317</v>
      </c>
      <c r="B55" s="1" t="s">
        <v>592</v>
      </c>
      <c r="C55" s="2" t="s">
        <v>1297</v>
      </c>
      <c r="D55" s="217">
        <v>39</v>
      </c>
      <c r="E55" s="133">
        <v>6276</v>
      </c>
      <c r="F55" s="189">
        <v>160.92307692307693</v>
      </c>
    </row>
    <row r="56" spans="1:6" hidden="1" x14ac:dyDescent="0.2">
      <c r="A56" s="201" t="e">
        <v>#N/A</v>
      </c>
      <c r="B56" s="1" t="s">
        <v>593</v>
      </c>
      <c r="C56" s="2" t="s">
        <v>1463</v>
      </c>
      <c r="D56" s="133" t="s">
        <v>1317</v>
      </c>
      <c r="E56" s="133">
        <v>0</v>
      </c>
      <c r="F56" s="189" t="s">
        <v>1317</v>
      </c>
    </row>
    <row r="57" spans="1:6" x14ac:dyDescent="0.2">
      <c r="A57" s="201">
        <v>94</v>
      </c>
      <c r="B57" s="1" t="s">
        <v>594</v>
      </c>
      <c r="C57" s="2" t="s">
        <v>1297</v>
      </c>
      <c r="D57" s="217">
        <v>80</v>
      </c>
      <c r="E57" s="133">
        <v>12046</v>
      </c>
      <c r="F57" s="189">
        <v>150.57499999999999</v>
      </c>
    </row>
    <row r="58" spans="1:6" hidden="1" x14ac:dyDescent="0.2">
      <c r="A58" s="201" t="e">
        <v>#N/A</v>
      </c>
      <c r="B58" s="1" t="s">
        <v>595</v>
      </c>
      <c r="C58" s="2" t="s">
        <v>1463</v>
      </c>
      <c r="D58" s="133" t="s">
        <v>1317</v>
      </c>
      <c r="E58" s="133">
        <v>0</v>
      </c>
      <c r="F58" s="189" t="s">
        <v>1317</v>
      </c>
    </row>
    <row r="59" spans="1:6" x14ac:dyDescent="0.2">
      <c r="A59" s="201">
        <v>78</v>
      </c>
      <c r="B59" s="1" t="s">
        <v>596</v>
      </c>
      <c r="C59" s="2" t="s">
        <v>1297</v>
      </c>
      <c r="D59" s="217">
        <v>94</v>
      </c>
      <c r="E59" s="133">
        <v>14817</v>
      </c>
      <c r="F59" s="189">
        <v>157.62765957446808</v>
      </c>
    </row>
    <row r="60" spans="1:6" hidden="1" x14ac:dyDescent="0.2">
      <c r="A60" s="201" t="e">
        <v>#N/A</v>
      </c>
      <c r="B60" s="1" t="s">
        <v>597</v>
      </c>
      <c r="C60" s="2" t="s">
        <v>1463</v>
      </c>
      <c r="D60" s="133" t="s">
        <v>1317</v>
      </c>
      <c r="E60" s="133">
        <v>0</v>
      </c>
      <c r="F60" s="189" t="s">
        <v>1317</v>
      </c>
    </row>
    <row r="61" spans="1:6" x14ac:dyDescent="0.2">
      <c r="A61" s="201" t="e">
        <v>#N/A</v>
      </c>
      <c r="B61" s="101" t="s">
        <v>1053</v>
      </c>
      <c r="C61" s="2" t="s">
        <v>1297</v>
      </c>
      <c r="D61" s="217">
        <v>22</v>
      </c>
      <c r="E61" s="133">
        <v>4131</v>
      </c>
      <c r="F61" s="189">
        <v>187.77272727272728</v>
      </c>
    </row>
    <row r="62" spans="1:6" hidden="1" x14ac:dyDescent="0.2">
      <c r="A62" s="201" t="e">
        <v>#N/A</v>
      </c>
      <c r="B62" s="1" t="s">
        <v>598</v>
      </c>
      <c r="C62" s="2" t="s">
        <v>1463</v>
      </c>
      <c r="D62" s="133" t="s">
        <v>1317</v>
      </c>
      <c r="E62" s="133">
        <v>0</v>
      </c>
      <c r="F62" s="189" t="s">
        <v>1317</v>
      </c>
    </row>
    <row r="63" spans="1:6" x14ac:dyDescent="0.2">
      <c r="A63" s="201" t="s">
        <v>1317</v>
      </c>
      <c r="B63" s="175" t="s">
        <v>1215</v>
      </c>
      <c r="C63" s="2" t="s">
        <v>1297</v>
      </c>
      <c r="D63" s="217">
        <v>15</v>
      </c>
      <c r="E63" s="133">
        <v>2026</v>
      </c>
      <c r="F63" s="189">
        <v>135.06666666666666</v>
      </c>
    </row>
    <row r="64" spans="1:6" x14ac:dyDescent="0.2">
      <c r="A64" s="201">
        <v>8</v>
      </c>
      <c r="B64" s="101" t="s">
        <v>1131</v>
      </c>
      <c r="C64" s="2" t="s">
        <v>1297</v>
      </c>
      <c r="D64" s="217">
        <v>70</v>
      </c>
      <c r="E64" s="133">
        <v>11370</v>
      </c>
      <c r="F64" s="189">
        <v>162.42857142857142</v>
      </c>
    </row>
    <row r="65" spans="1:6" x14ac:dyDescent="0.2">
      <c r="A65" s="201" t="s">
        <v>1317</v>
      </c>
      <c r="B65" s="1" t="s">
        <v>599</v>
      </c>
      <c r="C65" s="2" t="s">
        <v>1297</v>
      </c>
      <c r="D65" s="217">
        <v>3</v>
      </c>
      <c r="E65" s="133">
        <v>472</v>
      </c>
      <c r="F65" s="189">
        <v>157.33333333333334</v>
      </c>
    </row>
    <row r="66" spans="1:6" x14ac:dyDescent="0.2">
      <c r="A66" s="201" t="e">
        <v>#N/A</v>
      </c>
      <c r="B66" s="1" t="s">
        <v>600</v>
      </c>
      <c r="C66" s="2" t="s">
        <v>1297</v>
      </c>
      <c r="D66" s="217">
        <v>47</v>
      </c>
      <c r="E66" s="133">
        <v>6992</v>
      </c>
      <c r="F66" s="189">
        <v>148.7659574468085</v>
      </c>
    </row>
    <row r="67" spans="1:6" x14ac:dyDescent="0.2">
      <c r="A67" s="201">
        <v>103</v>
      </c>
      <c r="B67" s="1" t="s">
        <v>601</v>
      </c>
      <c r="C67" s="2" t="s">
        <v>1297</v>
      </c>
      <c r="D67" s="217">
        <v>73</v>
      </c>
      <c r="E67" s="133">
        <v>10276</v>
      </c>
      <c r="F67" s="189">
        <v>140.76712328767124</v>
      </c>
    </row>
    <row r="68" spans="1:6" x14ac:dyDescent="0.2">
      <c r="A68" s="201" t="s">
        <v>1317</v>
      </c>
      <c r="B68" s="1" t="s">
        <v>602</v>
      </c>
      <c r="C68" s="2" t="s">
        <v>1297</v>
      </c>
      <c r="D68" s="217">
        <v>3</v>
      </c>
      <c r="E68" s="133">
        <v>396</v>
      </c>
      <c r="F68" s="189">
        <v>132</v>
      </c>
    </row>
    <row r="69" spans="1:6" hidden="1" x14ac:dyDescent="0.2">
      <c r="A69" s="201" t="e">
        <v>#N/A</v>
      </c>
      <c r="B69" s="1" t="s">
        <v>603</v>
      </c>
      <c r="C69" s="2" t="s">
        <v>1463</v>
      </c>
      <c r="D69" s="133" t="s">
        <v>1317</v>
      </c>
      <c r="E69" s="133">
        <v>0</v>
      </c>
      <c r="F69" s="189" t="s">
        <v>1317</v>
      </c>
    </row>
    <row r="70" spans="1:6" x14ac:dyDescent="0.2">
      <c r="A70" s="201">
        <v>71</v>
      </c>
      <c r="B70" s="1" t="s">
        <v>604</v>
      </c>
      <c r="C70" s="2" t="s">
        <v>1297</v>
      </c>
      <c r="D70" s="217">
        <v>50</v>
      </c>
      <c r="E70" s="133">
        <v>8060</v>
      </c>
      <c r="F70" s="189">
        <v>161.19999999999999</v>
      </c>
    </row>
    <row r="71" spans="1:6" hidden="1" x14ac:dyDescent="0.2">
      <c r="A71" s="201" t="e">
        <v>#N/A</v>
      </c>
      <c r="B71" s="1" t="s">
        <v>605</v>
      </c>
      <c r="C71" s="2" t="s">
        <v>1463</v>
      </c>
      <c r="D71" s="133" t="s">
        <v>1317</v>
      </c>
      <c r="E71" s="133">
        <v>0</v>
      </c>
      <c r="F71" s="189" t="s">
        <v>1317</v>
      </c>
    </row>
    <row r="72" spans="1:6" x14ac:dyDescent="0.2">
      <c r="A72" s="201">
        <v>46</v>
      </c>
      <c r="B72" s="101" t="s">
        <v>1118</v>
      </c>
      <c r="C72" s="2" t="s">
        <v>1297</v>
      </c>
      <c r="D72" s="217">
        <v>84</v>
      </c>
      <c r="E72" s="133">
        <v>14268</v>
      </c>
      <c r="F72" s="189">
        <v>169.85714285714286</v>
      </c>
    </row>
    <row r="73" spans="1:6" x14ac:dyDescent="0.2">
      <c r="A73" s="202"/>
      <c r="B73" s="136"/>
      <c r="C73" s="137" t="s">
        <v>1069</v>
      </c>
      <c r="D73" s="220">
        <v>580</v>
      </c>
      <c r="E73" s="134">
        <v>91130</v>
      </c>
      <c r="F73" s="188">
        <v>157.12068965517241</v>
      </c>
    </row>
    <row r="74" spans="1:6" ht="15.75" x14ac:dyDescent="0.25">
      <c r="A74" s="200" t="s">
        <v>611</v>
      </c>
      <c r="B74" s="138" t="s">
        <v>166</v>
      </c>
      <c r="C74" s="139" t="s">
        <v>1069</v>
      </c>
      <c r="D74" s="219"/>
      <c r="E74" s="143"/>
      <c r="F74" s="187" t="s">
        <v>1317</v>
      </c>
    </row>
    <row r="75" spans="1:6" hidden="1" x14ac:dyDescent="0.2">
      <c r="A75" s="201" t="e">
        <v>#N/A</v>
      </c>
      <c r="B75" s="1" t="s">
        <v>610</v>
      </c>
      <c r="C75" s="2" t="s">
        <v>1463</v>
      </c>
      <c r="D75" s="133" t="s">
        <v>1317</v>
      </c>
      <c r="E75" s="133">
        <v>0</v>
      </c>
      <c r="F75" s="189" t="s">
        <v>1317</v>
      </c>
    </row>
    <row r="76" spans="1:6" hidden="1" x14ac:dyDescent="0.2">
      <c r="A76" s="201" t="e">
        <v>#N/A</v>
      </c>
      <c r="B76" s="101" t="s">
        <v>1176</v>
      </c>
      <c r="C76" s="2" t="s">
        <v>1463</v>
      </c>
      <c r="D76" s="133" t="s">
        <v>1317</v>
      </c>
      <c r="E76" s="133">
        <v>0</v>
      </c>
      <c r="F76" s="189" t="s">
        <v>1317</v>
      </c>
    </row>
    <row r="77" spans="1:6" hidden="1" x14ac:dyDescent="0.2">
      <c r="A77" s="201" t="e">
        <v>#N/A</v>
      </c>
      <c r="B77" s="1" t="s">
        <v>612</v>
      </c>
      <c r="C77" s="2" t="s">
        <v>1463</v>
      </c>
      <c r="D77" s="133" t="s">
        <v>1317</v>
      </c>
      <c r="E77" s="133">
        <v>0</v>
      </c>
      <c r="F77" s="189" t="s">
        <v>1317</v>
      </c>
    </row>
    <row r="78" spans="1:6" hidden="1" x14ac:dyDescent="0.2">
      <c r="A78" s="201" t="e">
        <v>#N/A</v>
      </c>
      <c r="B78" s="101" t="s">
        <v>1024</v>
      </c>
      <c r="C78" s="2" t="s">
        <v>1463</v>
      </c>
      <c r="D78" s="133" t="s">
        <v>1317</v>
      </c>
      <c r="E78" s="133">
        <v>0</v>
      </c>
      <c r="F78" s="189" t="s">
        <v>1317</v>
      </c>
    </row>
    <row r="79" spans="1:6" hidden="1" x14ac:dyDescent="0.2">
      <c r="A79" s="201" t="e">
        <v>#N/A</v>
      </c>
      <c r="B79" s="1" t="s">
        <v>614</v>
      </c>
      <c r="C79" s="2" t="s">
        <v>1463</v>
      </c>
      <c r="D79" s="133" t="s">
        <v>1317</v>
      </c>
      <c r="E79" s="133">
        <v>0</v>
      </c>
      <c r="F79" s="189" t="s">
        <v>1317</v>
      </c>
    </row>
    <row r="80" spans="1:6" hidden="1" x14ac:dyDescent="0.2">
      <c r="A80" s="201" t="e">
        <v>#N/A</v>
      </c>
      <c r="B80" s="1" t="s">
        <v>615</v>
      </c>
      <c r="C80" s="2" t="s">
        <v>1463</v>
      </c>
      <c r="D80" s="133" t="s">
        <v>1317</v>
      </c>
      <c r="E80" s="133">
        <v>0</v>
      </c>
      <c r="F80" s="189" t="s">
        <v>1317</v>
      </c>
    </row>
    <row r="81" spans="1:6" hidden="1" x14ac:dyDescent="0.2">
      <c r="A81" s="201" t="e">
        <v>#N/A</v>
      </c>
      <c r="B81" s="101" t="s">
        <v>1046</v>
      </c>
      <c r="C81" s="2" t="s">
        <v>1463</v>
      </c>
      <c r="D81" s="133" t="s">
        <v>1317</v>
      </c>
      <c r="E81" s="133">
        <v>0</v>
      </c>
      <c r="F81" s="189" t="s">
        <v>1317</v>
      </c>
    </row>
    <row r="82" spans="1:6" x14ac:dyDescent="0.2">
      <c r="A82" s="201" t="s">
        <v>1317</v>
      </c>
      <c r="B82" s="101" t="s">
        <v>1142</v>
      </c>
      <c r="C82" s="2" t="s">
        <v>1297</v>
      </c>
      <c r="D82" s="217">
        <v>33</v>
      </c>
      <c r="E82" s="133">
        <v>5150</v>
      </c>
      <c r="F82" s="189">
        <v>156.06060606060606</v>
      </c>
    </row>
    <row r="83" spans="1:6" hidden="1" x14ac:dyDescent="0.2">
      <c r="A83" s="201" t="e">
        <v>#N/A</v>
      </c>
      <c r="B83" s="101" t="s">
        <v>1061</v>
      </c>
      <c r="C83" s="2" t="s">
        <v>1463</v>
      </c>
      <c r="D83" s="133" t="s">
        <v>1317</v>
      </c>
      <c r="E83" s="133">
        <v>0</v>
      </c>
      <c r="F83" s="189" t="s">
        <v>1317</v>
      </c>
    </row>
    <row r="84" spans="1:6" hidden="1" x14ac:dyDescent="0.2">
      <c r="A84" s="201" t="e">
        <v>#N/A</v>
      </c>
      <c r="B84" s="1" t="s">
        <v>616</v>
      </c>
      <c r="C84" s="2" t="s">
        <v>1463</v>
      </c>
      <c r="D84" s="133" t="s">
        <v>1317</v>
      </c>
      <c r="E84" s="133">
        <v>0</v>
      </c>
      <c r="F84" s="189" t="s">
        <v>1317</v>
      </c>
    </row>
    <row r="85" spans="1:6" hidden="1" x14ac:dyDescent="0.2">
      <c r="A85" s="201" t="e">
        <v>#N/A</v>
      </c>
      <c r="B85" s="101" t="s">
        <v>1039</v>
      </c>
      <c r="C85" s="2" t="s">
        <v>1463</v>
      </c>
      <c r="D85" s="133" t="s">
        <v>1317</v>
      </c>
      <c r="E85" s="133">
        <v>0</v>
      </c>
      <c r="F85" s="189" t="s">
        <v>1317</v>
      </c>
    </row>
    <row r="86" spans="1:6" x14ac:dyDescent="0.2">
      <c r="A86" s="201" t="s">
        <v>1317</v>
      </c>
      <c r="B86" s="101" t="s">
        <v>318</v>
      </c>
      <c r="C86" s="2" t="s">
        <v>1297</v>
      </c>
      <c r="D86" s="217">
        <v>39</v>
      </c>
      <c r="E86" s="133">
        <v>6819</v>
      </c>
      <c r="F86" s="189">
        <v>174.84615384615384</v>
      </c>
    </row>
    <row r="87" spans="1:6" x14ac:dyDescent="0.2">
      <c r="A87" s="201" t="s">
        <v>1317</v>
      </c>
      <c r="B87" s="101" t="s">
        <v>1388</v>
      </c>
      <c r="C87" s="2" t="s">
        <v>1297</v>
      </c>
      <c r="D87" s="217">
        <v>42</v>
      </c>
      <c r="E87" s="133">
        <v>6450</v>
      </c>
      <c r="F87" s="189">
        <v>153.57142857142858</v>
      </c>
    </row>
    <row r="88" spans="1:6" x14ac:dyDescent="0.2">
      <c r="A88" s="201" t="e">
        <v>#N/A</v>
      </c>
      <c r="B88" s="1" t="s">
        <v>617</v>
      </c>
      <c r="C88" s="2" t="s">
        <v>1297</v>
      </c>
      <c r="D88" s="217">
        <v>9</v>
      </c>
      <c r="E88" s="133">
        <v>1005</v>
      </c>
      <c r="F88" s="189">
        <v>111.66666666666667</v>
      </c>
    </row>
    <row r="89" spans="1:6" hidden="1" x14ac:dyDescent="0.2">
      <c r="A89" s="201" t="e">
        <v>#N/A</v>
      </c>
      <c r="B89" s="101" t="s">
        <v>1006</v>
      </c>
      <c r="C89" s="2" t="s">
        <v>1463</v>
      </c>
      <c r="D89" s="133" t="s">
        <v>1317</v>
      </c>
      <c r="E89" s="133">
        <v>0</v>
      </c>
      <c r="F89" s="189" t="s">
        <v>1317</v>
      </c>
    </row>
    <row r="90" spans="1:6" hidden="1" x14ac:dyDescent="0.2">
      <c r="A90" s="201" t="e">
        <v>#N/A</v>
      </c>
      <c r="B90" s="1" t="s">
        <v>618</v>
      </c>
      <c r="C90" s="2" t="s">
        <v>1463</v>
      </c>
      <c r="D90" s="133" t="s">
        <v>1317</v>
      </c>
      <c r="E90" s="133">
        <v>0</v>
      </c>
      <c r="F90" s="189" t="s">
        <v>1317</v>
      </c>
    </row>
    <row r="91" spans="1:6" hidden="1" x14ac:dyDescent="0.2">
      <c r="A91" s="201" t="e">
        <v>#N/A</v>
      </c>
      <c r="B91" s="1" t="s">
        <v>619</v>
      </c>
      <c r="C91" s="2" t="s">
        <v>1463</v>
      </c>
      <c r="D91" s="133" t="s">
        <v>1317</v>
      </c>
      <c r="E91" s="133">
        <v>0</v>
      </c>
      <c r="F91" s="189" t="s">
        <v>1317</v>
      </c>
    </row>
    <row r="92" spans="1:6" hidden="1" x14ac:dyDescent="0.2">
      <c r="A92" s="201" t="e">
        <v>#N/A</v>
      </c>
      <c r="B92" s="1" t="s">
        <v>620</v>
      </c>
      <c r="C92" s="2" t="s">
        <v>1463</v>
      </c>
      <c r="D92" s="133" t="s">
        <v>1317</v>
      </c>
      <c r="E92" s="133">
        <v>0</v>
      </c>
      <c r="F92" s="189" t="s">
        <v>1317</v>
      </c>
    </row>
    <row r="93" spans="1:6" hidden="1" x14ac:dyDescent="0.2">
      <c r="A93" s="201" t="e">
        <v>#N/A</v>
      </c>
      <c r="B93" s="1" t="s">
        <v>621</v>
      </c>
      <c r="C93" s="2" t="s">
        <v>1463</v>
      </c>
      <c r="D93" s="133" t="s">
        <v>1317</v>
      </c>
      <c r="E93" s="133">
        <v>0</v>
      </c>
      <c r="F93" s="189" t="s">
        <v>1317</v>
      </c>
    </row>
    <row r="94" spans="1:6" x14ac:dyDescent="0.2">
      <c r="A94" s="201" t="s">
        <v>1317</v>
      </c>
      <c r="B94" s="1" t="s">
        <v>622</v>
      </c>
      <c r="C94" s="2" t="s">
        <v>1297</v>
      </c>
      <c r="D94" s="217">
        <v>36</v>
      </c>
      <c r="E94" s="133">
        <v>5580</v>
      </c>
      <c r="F94" s="189">
        <v>155</v>
      </c>
    </row>
    <row r="95" spans="1:6" hidden="1" x14ac:dyDescent="0.2">
      <c r="A95" s="201" t="e">
        <v>#N/A</v>
      </c>
      <c r="B95" s="101" t="s">
        <v>866</v>
      </c>
      <c r="C95" s="2" t="s">
        <v>1463</v>
      </c>
      <c r="D95" s="133" t="s">
        <v>1317</v>
      </c>
      <c r="E95" s="133">
        <v>0</v>
      </c>
      <c r="F95" s="189" t="s">
        <v>1317</v>
      </c>
    </row>
    <row r="96" spans="1:6" hidden="1" x14ac:dyDescent="0.2">
      <c r="A96" s="201" t="e">
        <v>#N/A</v>
      </c>
      <c r="B96" s="101" t="s">
        <v>1063</v>
      </c>
      <c r="C96" s="2" t="s">
        <v>1463</v>
      </c>
      <c r="D96" s="133" t="s">
        <v>1317</v>
      </c>
      <c r="E96" s="133">
        <v>0</v>
      </c>
      <c r="F96" s="189" t="s">
        <v>1317</v>
      </c>
    </row>
    <row r="97" spans="1:6" hidden="1" x14ac:dyDescent="0.2">
      <c r="A97" s="201" t="e">
        <v>#N/A</v>
      </c>
      <c r="B97" s="1" t="s">
        <v>623</v>
      </c>
      <c r="C97" s="2" t="s">
        <v>1463</v>
      </c>
      <c r="D97" s="133" t="s">
        <v>1317</v>
      </c>
      <c r="E97" s="133">
        <v>0</v>
      </c>
      <c r="F97" s="189" t="s">
        <v>1317</v>
      </c>
    </row>
    <row r="98" spans="1:6" x14ac:dyDescent="0.2">
      <c r="A98" s="202"/>
      <c r="B98" s="136"/>
      <c r="C98" s="137" t="s">
        <v>1069</v>
      </c>
      <c r="D98" s="220">
        <v>159</v>
      </c>
      <c r="E98" s="134">
        <v>25004</v>
      </c>
      <c r="F98" s="188">
        <v>157.25786163522014</v>
      </c>
    </row>
    <row r="99" spans="1:6" ht="15.75" x14ac:dyDescent="0.25">
      <c r="A99" s="200" t="s">
        <v>625</v>
      </c>
      <c r="B99" s="138" t="s">
        <v>167</v>
      </c>
      <c r="C99" s="139" t="s">
        <v>1069</v>
      </c>
      <c r="D99" s="219"/>
      <c r="E99" s="143"/>
      <c r="F99" s="187" t="s">
        <v>1317</v>
      </c>
    </row>
    <row r="100" spans="1:6" x14ac:dyDescent="0.2">
      <c r="A100" s="201" t="s">
        <v>1317</v>
      </c>
      <c r="B100" s="101" t="s">
        <v>1291</v>
      </c>
      <c r="C100" s="2" t="s">
        <v>1297</v>
      </c>
      <c r="D100" s="217">
        <v>3</v>
      </c>
      <c r="E100" s="133">
        <v>442</v>
      </c>
      <c r="F100" s="189">
        <v>147.33333333333334</v>
      </c>
    </row>
    <row r="101" spans="1:6" x14ac:dyDescent="0.2">
      <c r="A101" s="201" t="s">
        <v>1317</v>
      </c>
      <c r="B101" s="1" t="s">
        <v>624</v>
      </c>
      <c r="C101" s="2" t="s">
        <v>1297</v>
      </c>
      <c r="D101" s="217">
        <v>12</v>
      </c>
      <c r="E101" s="133">
        <v>1620</v>
      </c>
      <c r="F101" s="189">
        <v>135</v>
      </c>
    </row>
    <row r="102" spans="1:6" x14ac:dyDescent="0.2">
      <c r="A102" s="201" t="s">
        <v>1317</v>
      </c>
      <c r="B102" s="1" t="s">
        <v>626</v>
      </c>
      <c r="C102" s="2" t="s">
        <v>1297</v>
      </c>
      <c r="D102" s="217">
        <v>27</v>
      </c>
      <c r="E102" s="133">
        <v>3938</v>
      </c>
      <c r="F102" s="189">
        <v>145.85185185185185</v>
      </c>
    </row>
    <row r="103" spans="1:6" x14ac:dyDescent="0.2">
      <c r="A103" s="201" t="s">
        <v>1317</v>
      </c>
      <c r="B103" s="1" t="s">
        <v>627</v>
      </c>
      <c r="C103" s="2" t="s">
        <v>1297</v>
      </c>
      <c r="D103" s="217">
        <v>21</v>
      </c>
      <c r="E103" s="133">
        <v>3035</v>
      </c>
      <c r="F103" s="189">
        <v>144.52380952380952</v>
      </c>
    </row>
    <row r="104" spans="1:6" hidden="1" x14ac:dyDescent="0.2">
      <c r="A104" s="201" t="e">
        <v>#N/A</v>
      </c>
      <c r="B104" s="101" t="s">
        <v>1147</v>
      </c>
      <c r="C104" s="2" t="s">
        <v>1463</v>
      </c>
      <c r="D104" s="133" t="s">
        <v>1317</v>
      </c>
      <c r="E104" s="133">
        <v>0</v>
      </c>
      <c r="F104" s="189" t="s">
        <v>1317</v>
      </c>
    </row>
    <row r="105" spans="1:6" x14ac:dyDescent="0.2">
      <c r="A105" s="201" t="s">
        <v>1317</v>
      </c>
      <c r="B105" s="1" t="s">
        <v>1090</v>
      </c>
      <c r="C105" s="2" t="s">
        <v>1297</v>
      </c>
      <c r="D105" s="217">
        <v>30</v>
      </c>
      <c r="E105" s="133">
        <v>4304</v>
      </c>
      <c r="F105" s="189">
        <v>143.46666666666667</v>
      </c>
    </row>
    <row r="106" spans="1:6" x14ac:dyDescent="0.2">
      <c r="A106" s="201" t="s">
        <v>1317</v>
      </c>
      <c r="B106" s="1" t="s">
        <v>628</v>
      </c>
      <c r="C106" s="2" t="s">
        <v>1297</v>
      </c>
      <c r="D106" s="217">
        <v>6</v>
      </c>
      <c r="E106" s="133">
        <v>856</v>
      </c>
      <c r="F106" s="189">
        <v>142.66666666666666</v>
      </c>
    </row>
    <row r="107" spans="1:6" hidden="1" x14ac:dyDescent="0.2">
      <c r="A107" s="201" t="e">
        <v>#N/A</v>
      </c>
      <c r="B107" s="1" t="s">
        <v>629</v>
      </c>
      <c r="C107" s="2" t="s">
        <v>1463</v>
      </c>
      <c r="D107" s="133" t="s">
        <v>1317</v>
      </c>
      <c r="E107" s="133">
        <v>0</v>
      </c>
      <c r="F107" s="189" t="s">
        <v>1317</v>
      </c>
    </row>
    <row r="108" spans="1:6" x14ac:dyDescent="0.2">
      <c r="A108" s="201" t="s">
        <v>1317</v>
      </c>
      <c r="B108" s="1" t="s">
        <v>497</v>
      </c>
      <c r="C108" s="2" t="s">
        <v>1297</v>
      </c>
      <c r="D108" s="217">
        <v>9</v>
      </c>
      <c r="E108" s="133">
        <v>926</v>
      </c>
      <c r="F108" s="189">
        <v>102.88888888888889</v>
      </c>
    </row>
    <row r="109" spans="1:6" x14ac:dyDescent="0.2">
      <c r="A109" s="201" t="s">
        <v>1317</v>
      </c>
      <c r="B109" s="101" t="s">
        <v>1366</v>
      </c>
      <c r="C109" s="2" t="s">
        <v>1297</v>
      </c>
      <c r="D109" s="217">
        <v>39</v>
      </c>
      <c r="E109" s="133">
        <v>6936</v>
      </c>
      <c r="F109" s="189">
        <v>177.84615384615384</v>
      </c>
    </row>
    <row r="110" spans="1:6" x14ac:dyDescent="0.2">
      <c r="A110" s="201" t="e">
        <v>#N/A</v>
      </c>
      <c r="B110" s="101" t="s">
        <v>1434</v>
      </c>
      <c r="C110" s="2" t="s">
        <v>1297</v>
      </c>
      <c r="D110" s="217">
        <v>21</v>
      </c>
      <c r="E110" s="133">
        <v>2586</v>
      </c>
      <c r="F110" s="189">
        <v>123.14285714285714</v>
      </c>
    </row>
    <row r="111" spans="1:6" hidden="1" x14ac:dyDescent="0.2">
      <c r="A111" s="201" t="e">
        <v>#N/A</v>
      </c>
      <c r="B111" s="1" t="s">
        <v>398</v>
      </c>
      <c r="C111" s="2" t="s">
        <v>1463</v>
      </c>
      <c r="D111" s="133" t="s">
        <v>1317</v>
      </c>
      <c r="E111" s="133">
        <v>0</v>
      </c>
      <c r="F111" s="189" t="s">
        <v>1317</v>
      </c>
    </row>
    <row r="112" spans="1:6" hidden="1" x14ac:dyDescent="0.2">
      <c r="A112" s="201" t="e">
        <v>#N/A</v>
      </c>
      <c r="B112" s="1" t="s">
        <v>1091</v>
      </c>
      <c r="C112" s="2" t="s">
        <v>1463</v>
      </c>
      <c r="D112" s="133" t="s">
        <v>1317</v>
      </c>
      <c r="E112" s="133">
        <v>0</v>
      </c>
      <c r="F112" s="189" t="s">
        <v>1317</v>
      </c>
    </row>
    <row r="113" spans="1:6" x14ac:dyDescent="0.2">
      <c r="A113" s="202"/>
      <c r="B113" s="136"/>
      <c r="C113" s="137" t="s">
        <v>1069</v>
      </c>
      <c r="D113" s="220">
        <v>168</v>
      </c>
      <c r="E113" s="134">
        <v>24643</v>
      </c>
      <c r="F113" s="188">
        <v>146.6845238095238</v>
      </c>
    </row>
    <row r="114" spans="1:6" ht="15.75" x14ac:dyDescent="0.25">
      <c r="A114" s="200" t="s">
        <v>1360</v>
      </c>
      <c r="B114" s="138" t="s">
        <v>1351</v>
      </c>
      <c r="C114" s="139" t="s">
        <v>1069</v>
      </c>
      <c r="D114" s="219"/>
      <c r="E114" s="143"/>
      <c r="F114" s="187" t="s">
        <v>1317</v>
      </c>
    </row>
    <row r="115" spans="1:6" hidden="1" x14ac:dyDescent="0.2">
      <c r="A115" s="201" t="e">
        <v>#N/A</v>
      </c>
      <c r="B115" s="1" t="s">
        <v>800</v>
      </c>
      <c r="C115" s="2" t="s">
        <v>1463</v>
      </c>
      <c r="D115" s="133" t="s">
        <v>1317</v>
      </c>
      <c r="E115" s="133">
        <v>0</v>
      </c>
      <c r="F115" s="189" t="s">
        <v>1317</v>
      </c>
    </row>
    <row r="116" spans="1:6" x14ac:dyDescent="0.2">
      <c r="A116" s="201" t="s">
        <v>1317</v>
      </c>
      <c r="B116" s="1" t="s">
        <v>801</v>
      </c>
      <c r="C116" s="2" t="s">
        <v>1297</v>
      </c>
      <c r="D116" s="217">
        <v>27</v>
      </c>
      <c r="E116" s="133">
        <v>3902</v>
      </c>
      <c r="F116" s="189">
        <v>144.5185185185185</v>
      </c>
    </row>
    <row r="117" spans="1:6" x14ac:dyDescent="0.2">
      <c r="A117" s="201" t="s">
        <v>1317</v>
      </c>
      <c r="B117" s="1" t="s">
        <v>802</v>
      </c>
      <c r="C117" s="2" t="s">
        <v>1297</v>
      </c>
      <c r="D117" s="217">
        <v>18</v>
      </c>
      <c r="E117" s="133">
        <v>2466</v>
      </c>
      <c r="F117" s="189">
        <v>137</v>
      </c>
    </row>
    <row r="118" spans="1:6" x14ac:dyDescent="0.2">
      <c r="A118" s="201" t="e">
        <v>#N/A</v>
      </c>
      <c r="B118" s="101" t="s">
        <v>1203</v>
      </c>
      <c r="C118" s="2" t="s">
        <v>1297</v>
      </c>
      <c r="D118" s="217">
        <v>33</v>
      </c>
      <c r="E118" s="133">
        <v>4615</v>
      </c>
      <c r="F118" s="189">
        <v>139.84848484848484</v>
      </c>
    </row>
    <row r="119" spans="1:6" x14ac:dyDescent="0.2">
      <c r="A119" s="201" t="s">
        <v>1317</v>
      </c>
      <c r="B119" s="101" t="s">
        <v>1271</v>
      </c>
      <c r="C119" s="2" t="s">
        <v>1297</v>
      </c>
      <c r="D119" s="217">
        <v>21</v>
      </c>
      <c r="E119" s="133">
        <v>2870</v>
      </c>
      <c r="F119" s="189">
        <v>136.66666666666666</v>
      </c>
    </row>
    <row r="120" spans="1:6" x14ac:dyDescent="0.2">
      <c r="A120" s="201" t="e">
        <v>#N/A</v>
      </c>
      <c r="B120" s="1" t="s">
        <v>805</v>
      </c>
      <c r="C120" s="2" t="s">
        <v>1297</v>
      </c>
      <c r="D120" s="217">
        <v>33</v>
      </c>
      <c r="E120" s="133">
        <v>4915</v>
      </c>
      <c r="F120" s="189">
        <v>148.93939393939394</v>
      </c>
    </row>
    <row r="121" spans="1:6" hidden="1" x14ac:dyDescent="0.2">
      <c r="A121" s="201" t="e">
        <v>#N/A</v>
      </c>
      <c r="B121" s="101" t="s">
        <v>1178</v>
      </c>
      <c r="C121" s="2" t="s">
        <v>1463</v>
      </c>
      <c r="D121" s="133" t="s">
        <v>1317</v>
      </c>
      <c r="E121" s="133">
        <v>0</v>
      </c>
      <c r="F121" s="189" t="s">
        <v>1317</v>
      </c>
    </row>
    <row r="122" spans="1:6" x14ac:dyDescent="0.2">
      <c r="A122" s="201" t="s">
        <v>1317</v>
      </c>
      <c r="B122" s="1" t="s">
        <v>806</v>
      </c>
      <c r="C122" s="2" t="s">
        <v>1297</v>
      </c>
      <c r="D122" s="217">
        <v>21</v>
      </c>
      <c r="E122" s="133">
        <v>2202</v>
      </c>
      <c r="F122" s="189">
        <v>104.85714285714286</v>
      </c>
    </row>
    <row r="123" spans="1:6" x14ac:dyDescent="0.2">
      <c r="A123" s="201" t="e">
        <v>#N/A</v>
      </c>
      <c r="B123" s="1" t="s">
        <v>807</v>
      </c>
      <c r="C123" s="2" t="s">
        <v>1297</v>
      </c>
      <c r="D123" s="217">
        <v>24</v>
      </c>
      <c r="E123" s="133">
        <v>3019</v>
      </c>
      <c r="F123" s="189">
        <v>125.79166666666667</v>
      </c>
    </row>
    <row r="124" spans="1:6" x14ac:dyDescent="0.2">
      <c r="A124" s="201" t="e">
        <v>#N/A</v>
      </c>
      <c r="B124" s="1" t="s">
        <v>808</v>
      </c>
      <c r="C124" s="2" t="s">
        <v>1297</v>
      </c>
      <c r="D124" s="217">
        <v>42</v>
      </c>
      <c r="E124" s="133">
        <v>5697</v>
      </c>
      <c r="F124" s="189">
        <v>135.64285714285714</v>
      </c>
    </row>
    <row r="125" spans="1:6" x14ac:dyDescent="0.2">
      <c r="A125" s="201" t="s">
        <v>1317</v>
      </c>
      <c r="B125" s="101" t="s">
        <v>1054</v>
      </c>
      <c r="C125" s="2" t="s">
        <v>1297</v>
      </c>
      <c r="D125" s="217">
        <v>15</v>
      </c>
      <c r="E125" s="133">
        <v>2114</v>
      </c>
      <c r="F125" s="189">
        <v>140.93333333333334</v>
      </c>
    </row>
    <row r="126" spans="1:6" x14ac:dyDescent="0.2">
      <c r="A126" s="201" t="e">
        <v>#N/A</v>
      </c>
      <c r="B126" s="1" t="s">
        <v>809</v>
      </c>
      <c r="C126" s="2" t="s">
        <v>1297</v>
      </c>
      <c r="D126" s="217">
        <v>15</v>
      </c>
      <c r="E126" s="133">
        <v>1732</v>
      </c>
      <c r="F126" s="189">
        <v>115.46666666666667</v>
      </c>
    </row>
    <row r="127" spans="1:6" x14ac:dyDescent="0.2">
      <c r="A127" s="201" t="e">
        <v>#N/A</v>
      </c>
      <c r="B127" s="101" t="s">
        <v>1062</v>
      </c>
      <c r="C127" s="2" t="s">
        <v>1297</v>
      </c>
      <c r="D127" s="217">
        <v>24</v>
      </c>
      <c r="E127" s="133">
        <v>2158</v>
      </c>
      <c r="F127" s="189">
        <v>89.916666666666671</v>
      </c>
    </row>
    <row r="128" spans="1:6" x14ac:dyDescent="0.2">
      <c r="A128" s="201" t="s">
        <v>1317</v>
      </c>
      <c r="B128" s="1" t="s">
        <v>810</v>
      </c>
      <c r="C128" s="2" t="s">
        <v>1297</v>
      </c>
      <c r="D128" s="217">
        <v>33</v>
      </c>
      <c r="E128" s="133">
        <v>4582</v>
      </c>
      <c r="F128" s="189">
        <v>138.84848484848484</v>
      </c>
    </row>
    <row r="129" spans="1:6" hidden="1" x14ac:dyDescent="0.2">
      <c r="A129" s="201" t="e">
        <v>#N/A</v>
      </c>
      <c r="B129" s="1" t="s">
        <v>811</v>
      </c>
      <c r="C129" s="2" t="s">
        <v>1463</v>
      </c>
      <c r="D129" s="133" t="s">
        <v>1317</v>
      </c>
      <c r="E129" s="133">
        <v>0</v>
      </c>
      <c r="F129" s="189" t="s">
        <v>1317</v>
      </c>
    </row>
    <row r="130" spans="1:6" x14ac:dyDescent="0.2">
      <c r="A130" s="201" t="s">
        <v>1317</v>
      </c>
      <c r="B130" s="1" t="s">
        <v>812</v>
      </c>
      <c r="C130" s="2" t="s">
        <v>1297</v>
      </c>
      <c r="D130" s="217">
        <v>21</v>
      </c>
      <c r="E130" s="133">
        <v>2910</v>
      </c>
      <c r="F130" s="189">
        <v>138.57142857142858</v>
      </c>
    </row>
    <row r="131" spans="1:6" x14ac:dyDescent="0.2">
      <c r="A131" s="202"/>
      <c r="B131" s="136"/>
      <c r="C131" s="137" t="s">
        <v>1069</v>
      </c>
      <c r="D131" s="220">
        <v>327</v>
      </c>
      <c r="E131" s="134">
        <v>43182</v>
      </c>
      <c r="F131" s="188">
        <v>132.05504587155963</v>
      </c>
    </row>
    <row r="132" spans="1:6" ht="15.75" x14ac:dyDescent="0.25">
      <c r="A132" s="200" t="s">
        <v>630</v>
      </c>
      <c r="B132" s="138" t="s">
        <v>168</v>
      </c>
      <c r="C132" s="139" t="s">
        <v>1069</v>
      </c>
      <c r="D132" s="219"/>
      <c r="E132" s="143"/>
      <c r="F132" s="187" t="s">
        <v>1317</v>
      </c>
    </row>
    <row r="133" spans="1:6" x14ac:dyDescent="0.2">
      <c r="A133" s="201" t="s">
        <v>1317</v>
      </c>
      <c r="B133" s="101" t="s">
        <v>1387</v>
      </c>
      <c r="C133" s="2" t="s">
        <v>1297</v>
      </c>
      <c r="D133" s="217">
        <v>6</v>
      </c>
      <c r="E133" s="133">
        <v>935</v>
      </c>
      <c r="F133" s="189">
        <v>155.83333333333334</v>
      </c>
    </row>
    <row r="134" spans="1:6" x14ac:dyDescent="0.2">
      <c r="A134" s="201" t="s">
        <v>1317</v>
      </c>
      <c r="B134" s="101" t="s">
        <v>1166</v>
      </c>
      <c r="C134" s="2" t="s">
        <v>1297</v>
      </c>
      <c r="D134" s="217">
        <v>45</v>
      </c>
      <c r="E134" s="133">
        <v>7824</v>
      </c>
      <c r="F134" s="189">
        <v>173.86666666666667</v>
      </c>
    </row>
    <row r="135" spans="1:6" x14ac:dyDescent="0.2">
      <c r="A135" s="201" t="s">
        <v>1317</v>
      </c>
      <c r="B135" s="1" t="s">
        <v>632</v>
      </c>
      <c r="C135" s="2" t="s">
        <v>1297</v>
      </c>
      <c r="D135" s="217">
        <v>9</v>
      </c>
      <c r="E135" s="133">
        <v>1347</v>
      </c>
      <c r="F135" s="189">
        <v>149.66666666666666</v>
      </c>
    </row>
    <row r="136" spans="1:6" x14ac:dyDescent="0.2">
      <c r="A136" s="201" t="s">
        <v>1317</v>
      </c>
      <c r="B136" s="1" t="s">
        <v>633</v>
      </c>
      <c r="C136" s="2" t="s">
        <v>1297</v>
      </c>
      <c r="D136" s="217">
        <v>3</v>
      </c>
      <c r="E136" s="133">
        <v>383</v>
      </c>
      <c r="F136" s="189">
        <v>127.66666666666667</v>
      </c>
    </row>
    <row r="137" spans="1:6" x14ac:dyDescent="0.2">
      <c r="A137" s="201" t="s">
        <v>1317</v>
      </c>
      <c r="B137" s="1" t="s">
        <v>634</v>
      </c>
      <c r="C137" s="2" t="s">
        <v>1297</v>
      </c>
      <c r="D137" s="217">
        <v>42</v>
      </c>
      <c r="E137" s="133">
        <v>6844</v>
      </c>
      <c r="F137" s="189">
        <v>162.95238095238096</v>
      </c>
    </row>
    <row r="138" spans="1:6" hidden="1" x14ac:dyDescent="0.2">
      <c r="A138" s="201" t="e">
        <v>#N/A</v>
      </c>
      <c r="B138" s="1" t="s">
        <v>635</v>
      </c>
      <c r="C138" s="2" t="s">
        <v>1463</v>
      </c>
      <c r="D138" s="133" t="s">
        <v>1317</v>
      </c>
      <c r="E138" s="133">
        <v>0</v>
      </c>
      <c r="F138" s="189" t="s">
        <v>1317</v>
      </c>
    </row>
    <row r="139" spans="1:6" x14ac:dyDescent="0.2">
      <c r="A139" s="201" t="s">
        <v>1317</v>
      </c>
      <c r="B139" s="1" t="s">
        <v>636</v>
      </c>
      <c r="C139" s="2" t="s">
        <v>1297</v>
      </c>
      <c r="D139" s="217">
        <v>29</v>
      </c>
      <c r="E139" s="133">
        <v>5124</v>
      </c>
      <c r="F139" s="189">
        <v>176.68965517241378</v>
      </c>
    </row>
    <row r="140" spans="1:6" x14ac:dyDescent="0.2">
      <c r="A140" s="201" t="e">
        <v>#N/A</v>
      </c>
      <c r="B140" s="1" t="s">
        <v>637</v>
      </c>
      <c r="C140" s="2" t="s">
        <v>1297</v>
      </c>
      <c r="D140" s="217">
        <v>3</v>
      </c>
      <c r="E140" s="133">
        <v>284</v>
      </c>
      <c r="F140" s="189">
        <v>94.666666666666671</v>
      </c>
    </row>
    <row r="141" spans="1:6" hidden="1" x14ac:dyDescent="0.2">
      <c r="A141" s="201" t="e">
        <v>#N/A</v>
      </c>
      <c r="B141" s="1" t="s">
        <v>638</v>
      </c>
      <c r="C141" s="2" t="s">
        <v>1463</v>
      </c>
      <c r="D141" s="133" t="s">
        <v>1317</v>
      </c>
      <c r="E141" s="133">
        <v>0</v>
      </c>
      <c r="F141" s="189" t="s">
        <v>1317</v>
      </c>
    </row>
    <row r="142" spans="1:6" hidden="1" x14ac:dyDescent="0.2">
      <c r="A142" s="201" t="e">
        <v>#N/A</v>
      </c>
      <c r="B142" s="1" t="s">
        <v>639</v>
      </c>
      <c r="C142" s="2" t="s">
        <v>1463</v>
      </c>
      <c r="D142" s="133" t="s">
        <v>1317</v>
      </c>
      <c r="E142" s="133">
        <v>0</v>
      </c>
      <c r="F142" s="189" t="s">
        <v>1317</v>
      </c>
    </row>
    <row r="143" spans="1:6" hidden="1" x14ac:dyDescent="0.2">
      <c r="A143" s="201" t="e">
        <v>#N/A</v>
      </c>
      <c r="B143" s="1" t="s">
        <v>640</v>
      </c>
      <c r="C143" s="2" t="s">
        <v>1463</v>
      </c>
      <c r="D143" s="133" t="s">
        <v>1317</v>
      </c>
      <c r="E143" s="133">
        <v>0</v>
      </c>
      <c r="F143" s="189" t="s">
        <v>1317</v>
      </c>
    </row>
    <row r="144" spans="1:6" hidden="1" x14ac:dyDescent="0.2">
      <c r="A144" s="201" t="e">
        <v>#N/A</v>
      </c>
      <c r="B144" s="1" t="s">
        <v>641</v>
      </c>
      <c r="C144" s="2" t="s">
        <v>1463</v>
      </c>
      <c r="D144" s="133" t="s">
        <v>1317</v>
      </c>
      <c r="E144" s="133">
        <v>0</v>
      </c>
      <c r="F144" s="189" t="s">
        <v>1317</v>
      </c>
    </row>
    <row r="145" spans="1:6" hidden="1" x14ac:dyDescent="0.2">
      <c r="A145" s="201" t="e">
        <v>#N/A</v>
      </c>
      <c r="B145" s="1" t="s">
        <v>642</v>
      </c>
      <c r="C145" s="2" t="s">
        <v>1463</v>
      </c>
      <c r="D145" s="133" t="s">
        <v>1317</v>
      </c>
      <c r="E145" s="133">
        <v>0</v>
      </c>
      <c r="F145" s="189" t="s">
        <v>1317</v>
      </c>
    </row>
    <row r="146" spans="1:6" hidden="1" x14ac:dyDescent="0.2">
      <c r="A146" s="201" t="e">
        <v>#N/A</v>
      </c>
      <c r="B146" s="1" t="s">
        <v>643</v>
      </c>
      <c r="C146" s="2" t="s">
        <v>1463</v>
      </c>
      <c r="D146" s="133" t="s">
        <v>1317</v>
      </c>
      <c r="E146" s="133">
        <v>0</v>
      </c>
      <c r="F146" s="189" t="s">
        <v>1317</v>
      </c>
    </row>
    <row r="147" spans="1:6" hidden="1" x14ac:dyDescent="0.2">
      <c r="A147" s="201" t="e">
        <v>#N/A</v>
      </c>
      <c r="B147" s="101" t="s">
        <v>1411</v>
      </c>
      <c r="C147" s="2" t="s">
        <v>1463</v>
      </c>
      <c r="D147" s="133" t="s">
        <v>1317</v>
      </c>
      <c r="E147" s="133">
        <v>0</v>
      </c>
      <c r="F147" s="189" t="s">
        <v>1317</v>
      </c>
    </row>
    <row r="148" spans="1:6" x14ac:dyDescent="0.2">
      <c r="A148" s="201" t="s">
        <v>1317</v>
      </c>
      <c r="B148" s="101" t="s">
        <v>378</v>
      </c>
      <c r="C148" s="2" t="s">
        <v>1297</v>
      </c>
      <c r="D148" s="217">
        <v>42</v>
      </c>
      <c r="E148" s="133">
        <v>6702</v>
      </c>
      <c r="F148" s="189">
        <v>159.57142857142858</v>
      </c>
    </row>
    <row r="149" spans="1:6" x14ac:dyDescent="0.2">
      <c r="A149" s="202"/>
      <c r="B149" s="136"/>
      <c r="C149" s="137" t="s">
        <v>1069</v>
      </c>
      <c r="D149" s="220">
        <v>179</v>
      </c>
      <c r="E149" s="134">
        <v>29443</v>
      </c>
      <c r="F149" s="188">
        <v>164.48603351955308</v>
      </c>
    </row>
    <row r="150" spans="1:6" hidden="1" x14ac:dyDescent="0.2">
      <c r="A150" s="201" t="e">
        <v>#N/A</v>
      </c>
      <c r="B150" s="101" t="s">
        <v>1156</v>
      </c>
      <c r="C150" s="2" t="s">
        <v>1463</v>
      </c>
      <c r="D150" s="133" t="s">
        <v>1317</v>
      </c>
      <c r="E150" s="133">
        <v>0</v>
      </c>
      <c r="F150" s="189" t="s">
        <v>1317</v>
      </c>
    </row>
    <row r="151" spans="1:6" hidden="1" x14ac:dyDescent="0.2">
      <c r="A151" s="201" t="e">
        <v>#N/A</v>
      </c>
      <c r="B151" s="101" t="s">
        <v>1143</v>
      </c>
      <c r="C151" s="2" t="s">
        <v>1463</v>
      </c>
      <c r="D151" s="133" t="s">
        <v>1317</v>
      </c>
      <c r="E151" s="133">
        <v>0</v>
      </c>
      <c r="F151" s="189" t="s">
        <v>1317</v>
      </c>
    </row>
    <row r="152" spans="1:6" hidden="1" x14ac:dyDescent="0.2">
      <c r="A152" s="201" t="e">
        <v>#N/A</v>
      </c>
      <c r="B152" s="1" t="s">
        <v>1137</v>
      </c>
      <c r="C152" s="2" t="s">
        <v>1463</v>
      </c>
      <c r="D152" s="133" t="s">
        <v>1317</v>
      </c>
      <c r="E152" s="133">
        <v>0</v>
      </c>
      <c r="F152" s="189" t="s">
        <v>1317</v>
      </c>
    </row>
    <row r="153" spans="1:6" hidden="1" x14ac:dyDescent="0.2">
      <c r="A153" s="201" t="e">
        <v>#N/A</v>
      </c>
      <c r="B153" s="1" t="s">
        <v>1094</v>
      </c>
      <c r="C153" s="2" t="s">
        <v>1463</v>
      </c>
      <c r="D153" s="133" t="s">
        <v>1317</v>
      </c>
      <c r="E153" s="133">
        <v>0</v>
      </c>
      <c r="F153" s="189" t="s">
        <v>1317</v>
      </c>
    </row>
    <row r="154" spans="1:6" hidden="1" x14ac:dyDescent="0.2">
      <c r="A154" s="201" t="e">
        <v>#N/A</v>
      </c>
      <c r="B154" s="1" t="s">
        <v>1114</v>
      </c>
      <c r="C154" s="2" t="s">
        <v>1463</v>
      </c>
      <c r="D154" s="133" t="s">
        <v>1317</v>
      </c>
      <c r="E154" s="133">
        <v>0</v>
      </c>
      <c r="F154" s="189" t="s">
        <v>1317</v>
      </c>
    </row>
    <row r="155" spans="1:6" hidden="1" x14ac:dyDescent="0.2">
      <c r="A155" s="201" t="e">
        <v>#N/A</v>
      </c>
      <c r="B155" s="101" t="s">
        <v>1144</v>
      </c>
      <c r="C155" s="2" t="s">
        <v>1463</v>
      </c>
      <c r="D155" s="133" t="s">
        <v>1317</v>
      </c>
      <c r="E155" s="133">
        <v>0</v>
      </c>
      <c r="F155" s="189" t="s">
        <v>1317</v>
      </c>
    </row>
    <row r="156" spans="1:6" hidden="1" x14ac:dyDescent="0.2">
      <c r="A156" s="201" t="e">
        <v>#N/A</v>
      </c>
      <c r="B156" s="1" t="s">
        <v>1092</v>
      </c>
      <c r="C156" s="2" t="s">
        <v>1463</v>
      </c>
      <c r="D156" s="133" t="s">
        <v>1317</v>
      </c>
      <c r="E156" s="133">
        <v>0</v>
      </c>
      <c r="F156" s="189" t="s">
        <v>1317</v>
      </c>
    </row>
    <row r="157" spans="1:6" hidden="1" x14ac:dyDescent="0.2">
      <c r="A157" s="201" t="e">
        <v>#N/A</v>
      </c>
      <c r="B157" s="101" t="s">
        <v>1140</v>
      </c>
      <c r="C157" s="2" t="s">
        <v>1463</v>
      </c>
      <c r="D157" s="133" t="s">
        <v>1317</v>
      </c>
      <c r="E157" s="133">
        <v>0</v>
      </c>
      <c r="F157" s="189" t="s">
        <v>1317</v>
      </c>
    </row>
    <row r="158" spans="1:6" hidden="1" x14ac:dyDescent="0.2">
      <c r="A158" s="201" t="e">
        <v>#N/A</v>
      </c>
      <c r="B158" s="1" t="s">
        <v>1235</v>
      </c>
      <c r="C158" s="2" t="s">
        <v>1463</v>
      </c>
      <c r="D158" s="133" t="s">
        <v>1317</v>
      </c>
      <c r="E158" s="133">
        <v>0</v>
      </c>
      <c r="F158" s="189" t="s">
        <v>1317</v>
      </c>
    </row>
    <row r="159" spans="1:6" hidden="1" x14ac:dyDescent="0.2">
      <c r="A159" s="201" t="e">
        <v>#N/A</v>
      </c>
      <c r="B159" s="1" t="s">
        <v>1095</v>
      </c>
      <c r="C159" s="2" t="s">
        <v>1463</v>
      </c>
      <c r="D159" s="133" t="s">
        <v>1317</v>
      </c>
      <c r="E159" s="133">
        <v>0</v>
      </c>
      <c r="F159" s="189" t="s">
        <v>1317</v>
      </c>
    </row>
    <row r="160" spans="1:6" hidden="1" x14ac:dyDescent="0.2">
      <c r="A160" s="201" t="e">
        <v>#N/A</v>
      </c>
      <c r="B160" s="1" t="s">
        <v>1035</v>
      </c>
      <c r="C160" s="2" t="s">
        <v>1463</v>
      </c>
      <c r="D160" s="133" t="s">
        <v>1317</v>
      </c>
      <c r="E160" s="133">
        <v>0</v>
      </c>
      <c r="F160" s="189" t="s">
        <v>1317</v>
      </c>
    </row>
    <row r="161" spans="1:6" hidden="1" x14ac:dyDescent="0.2">
      <c r="A161" s="201" t="e">
        <v>#N/A</v>
      </c>
      <c r="B161" s="1" t="s">
        <v>1136</v>
      </c>
      <c r="C161" s="2" t="s">
        <v>1463</v>
      </c>
      <c r="D161" s="133" t="s">
        <v>1317</v>
      </c>
      <c r="E161" s="133">
        <v>0</v>
      </c>
      <c r="F161" s="189" t="s">
        <v>1317</v>
      </c>
    </row>
    <row r="162" spans="1:6" hidden="1" x14ac:dyDescent="0.2">
      <c r="A162" s="201" t="e">
        <v>#N/A</v>
      </c>
      <c r="B162" s="101" t="s">
        <v>1268</v>
      </c>
      <c r="C162" s="2" t="s">
        <v>1463</v>
      </c>
      <c r="D162" s="133" t="s">
        <v>1317</v>
      </c>
      <c r="E162" s="133">
        <v>0</v>
      </c>
      <c r="F162" s="189" t="s">
        <v>1317</v>
      </c>
    </row>
    <row r="163" spans="1:6" hidden="1" x14ac:dyDescent="0.2">
      <c r="A163" s="201" t="e">
        <v>#N/A</v>
      </c>
      <c r="B163" s="1" t="s">
        <v>1133</v>
      </c>
      <c r="C163" s="2" t="s">
        <v>1463</v>
      </c>
      <c r="D163" s="133" t="s">
        <v>1317</v>
      </c>
      <c r="E163" s="133">
        <v>0</v>
      </c>
      <c r="F163" s="189" t="s">
        <v>1317</v>
      </c>
    </row>
    <row r="164" spans="1:6" hidden="1" x14ac:dyDescent="0.2">
      <c r="A164" s="201" t="e">
        <v>#N/A</v>
      </c>
      <c r="B164" s="1" t="s">
        <v>1115</v>
      </c>
      <c r="C164" s="2" t="s">
        <v>1463</v>
      </c>
      <c r="D164" s="133" t="s">
        <v>1317</v>
      </c>
      <c r="E164" s="133">
        <v>0</v>
      </c>
      <c r="F164" s="189" t="s">
        <v>1317</v>
      </c>
    </row>
    <row r="165" spans="1:6" hidden="1" x14ac:dyDescent="0.2">
      <c r="A165" s="201" t="e">
        <v>#N/A</v>
      </c>
      <c r="B165" s="1" t="s">
        <v>1237</v>
      </c>
      <c r="C165" s="2" t="s">
        <v>1463</v>
      </c>
      <c r="D165" s="133" t="s">
        <v>1317</v>
      </c>
      <c r="E165" s="133">
        <v>0</v>
      </c>
      <c r="F165" s="189" t="s">
        <v>1317</v>
      </c>
    </row>
    <row r="166" spans="1:6" hidden="1" x14ac:dyDescent="0.2">
      <c r="A166" s="201" t="e">
        <v>#N/A</v>
      </c>
      <c r="B166" s="1" t="s">
        <v>1093</v>
      </c>
      <c r="C166" s="2" t="s">
        <v>1463</v>
      </c>
      <c r="D166" s="133" t="s">
        <v>1317</v>
      </c>
      <c r="E166" s="133">
        <v>0</v>
      </c>
      <c r="F166" s="189" t="s">
        <v>1317</v>
      </c>
    </row>
    <row r="167" spans="1:6" hidden="1" x14ac:dyDescent="0.2">
      <c r="A167" s="201" t="e">
        <v>#N/A</v>
      </c>
      <c r="B167" s="1" t="s">
        <v>453</v>
      </c>
      <c r="C167" s="2" t="s">
        <v>1463</v>
      </c>
      <c r="D167" s="133" t="s">
        <v>1317</v>
      </c>
      <c r="E167" s="133">
        <v>0</v>
      </c>
      <c r="F167" s="189" t="s">
        <v>1317</v>
      </c>
    </row>
    <row r="168" spans="1:6" hidden="1" x14ac:dyDescent="0.2">
      <c r="A168" s="201" t="e">
        <v>#N/A</v>
      </c>
      <c r="B168" s="1" t="s">
        <v>1134</v>
      </c>
      <c r="C168" s="2" t="s">
        <v>1463</v>
      </c>
      <c r="D168" s="133" t="s">
        <v>1317</v>
      </c>
      <c r="E168" s="133">
        <v>0</v>
      </c>
      <c r="F168" s="189" t="s">
        <v>1317</v>
      </c>
    </row>
    <row r="169" spans="1:6" hidden="1" x14ac:dyDescent="0.2">
      <c r="A169" s="201" t="e">
        <v>#N/A</v>
      </c>
      <c r="B169" s="1" t="s">
        <v>1135</v>
      </c>
      <c r="C169" s="2" t="s">
        <v>1463</v>
      </c>
      <c r="D169" s="133" t="s">
        <v>1317</v>
      </c>
      <c r="E169" s="133">
        <v>0</v>
      </c>
      <c r="F169" s="189" t="s">
        <v>1317</v>
      </c>
    </row>
    <row r="170" spans="1:6" hidden="1" x14ac:dyDescent="0.2">
      <c r="A170" s="201" t="e">
        <v>#N/A</v>
      </c>
      <c r="B170" s="1" t="s">
        <v>1236</v>
      </c>
      <c r="C170" s="2" t="s">
        <v>1463</v>
      </c>
      <c r="D170" s="133" t="s">
        <v>1317</v>
      </c>
      <c r="E170" s="133">
        <v>0</v>
      </c>
      <c r="F170" s="189" t="s">
        <v>1317</v>
      </c>
    </row>
    <row r="171" spans="1:6" hidden="1" x14ac:dyDescent="0.2">
      <c r="A171" s="201" t="e">
        <v>#N/A</v>
      </c>
      <c r="B171" s="1" t="s">
        <v>1132</v>
      </c>
      <c r="C171" s="2" t="s">
        <v>1463</v>
      </c>
      <c r="D171" s="133" t="s">
        <v>1317</v>
      </c>
      <c r="E171" s="133">
        <v>0</v>
      </c>
      <c r="F171" s="189" t="s">
        <v>1317</v>
      </c>
    </row>
    <row r="172" spans="1:6" hidden="1" x14ac:dyDescent="0.2">
      <c r="A172" s="201" t="e">
        <v>#N/A</v>
      </c>
      <c r="B172" s="1" t="s">
        <v>1096</v>
      </c>
      <c r="C172" s="2" t="s">
        <v>1463</v>
      </c>
      <c r="D172" s="133" t="s">
        <v>1317</v>
      </c>
      <c r="E172" s="133">
        <v>0</v>
      </c>
      <c r="F172" s="189" t="s">
        <v>1317</v>
      </c>
    </row>
    <row r="173" spans="1:6" hidden="1" x14ac:dyDescent="0.2">
      <c r="A173" s="201" t="e">
        <v>#N/A</v>
      </c>
      <c r="B173" s="1" t="s">
        <v>576</v>
      </c>
      <c r="C173" s="2" t="s">
        <v>1463</v>
      </c>
      <c r="D173" s="133" t="s">
        <v>1317</v>
      </c>
      <c r="E173" s="133">
        <v>0</v>
      </c>
      <c r="F173" s="189" t="s">
        <v>1317</v>
      </c>
    </row>
    <row r="174" spans="1:6" hidden="1" x14ac:dyDescent="0.2">
      <c r="A174" s="201" t="e">
        <v>#N/A</v>
      </c>
      <c r="B174" s="1" t="s">
        <v>577</v>
      </c>
      <c r="C174" s="2" t="s">
        <v>1463</v>
      </c>
      <c r="D174" s="133" t="s">
        <v>1317</v>
      </c>
      <c r="E174" s="133">
        <v>0</v>
      </c>
      <c r="F174" s="189" t="s">
        <v>1317</v>
      </c>
    </row>
    <row r="175" spans="1:6" hidden="1" x14ac:dyDescent="0.2">
      <c r="A175" s="201" t="e">
        <v>#N/A</v>
      </c>
      <c r="B175" s="1" t="s">
        <v>578</v>
      </c>
      <c r="C175" s="2" t="s">
        <v>1463</v>
      </c>
      <c r="D175" s="133" t="s">
        <v>1317</v>
      </c>
      <c r="E175" s="133">
        <v>0</v>
      </c>
      <c r="F175" s="189" t="s">
        <v>1317</v>
      </c>
    </row>
    <row r="176" spans="1:6" hidden="1" x14ac:dyDescent="0.2">
      <c r="A176" s="201" t="e">
        <v>#N/A</v>
      </c>
      <c r="B176" s="1" t="s">
        <v>579</v>
      </c>
      <c r="C176" s="2" t="s">
        <v>1463</v>
      </c>
      <c r="D176" s="133" t="s">
        <v>1317</v>
      </c>
      <c r="E176" s="133">
        <v>0</v>
      </c>
      <c r="F176" s="189" t="s">
        <v>1317</v>
      </c>
    </row>
    <row r="177" spans="1:6" hidden="1" x14ac:dyDescent="0.2">
      <c r="A177" s="201" t="e">
        <v>#N/A</v>
      </c>
      <c r="B177" s="1" t="s">
        <v>580</v>
      </c>
      <c r="C177" s="2" t="s">
        <v>1463</v>
      </c>
      <c r="D177" s="133" t="s">
        <v>1317</v>
      </c>
      <c r="E177" s="133">
        <v>0</v>
      </c>
      <c r="F177" s="189" t="s">
        <v>1317</v>
      </c>
    </row>
    <row r="178" spans="1:6" hidden="1" x14ac:dyDescent="0.2">
      <c r="A178" s="201" t="e">
        <v>#N/A</v>
      </c>
      <c r="B178" s="1" t="s">
        <v>581</v>
      </c>
      <c r="C178" s="2" t="s">
        <v>1463</v>
      </c>
      <c r="D178" s="133" t="s">
        <v>1317</v>
      </c>
      <c r="E178" s="133">
        <v>0</v>
      </c>
      <c r="F178" s="189" t="s">
        <v>1317</v>
      </c>
    </row>
    <row r="179" spans="1:6" hidden="1" x14ac:dyDescent="0.2">
      <c r="A179" s="201" t="e">
        <v>#N/A</v>
      </c>
      <c r="B179" s="1" t="s">
        <v>582</v>
      </c>
      <c r="C179" s="2" t="s">
        <v>1463</v>
      </c>
      <c r="D179" s="133" t="s">
        <v>1317</v>
      </c>
      <c r="E179" s="133">
        <v>0</v>
      </c>
      <c r="F179" s="189" t="s">
        <v>1317</v>
      </c>
    </row>
    <row r="180" spans="1:6" hidden="1" x14ac:dyDescent="0.2">
      <c r="A180" s="201" t="e">
        <v>#N/A</v>
      </c>
      <c r="B180" s="1" t="s">
        <v>583</v>
      </c>
      <c r="C180" s="2" t="s">
        <v>1463</v>
      </c>
      <c r="D180" s="133" t="s">
        <v>1317</v>
      </c>
      <c r="E180" s="133">
        <v>0</v>
      </c>
      <c r="F180" s="189" t="s">
        <v>1317</v>
      </c>
    </row>
    <row r="181" spans="1:6" hidden="1" x14ac:dyDescent="0.2">
      <c r="A181" s="201" t="e">
        <v>#N/A</v>
      </c>
      <c r="B181" s="1" t="s">
        <v>584</v>
      </c>
      <c r="C181" s="2" t="s">
        <v>1463</v>
      </c>
      <c r="D181" s="133" t="s">
        <v>1317</v>
      </c>
      <c r="E181" s="133">
        <v>0</v>
      </c>
      <c r="F181" s="189" t="s">
        <v>1317</v>
      </c>
    </row>
    <row r="182" spans="1:6" hidden="1" x14ac:dyDescent="0.2">
      <c r="A182" s="201" t="e">
        <v>#N/A</v>
      </c>
      <c r="B182" s="1" t="s">
        <v>585</v>
      </c>
      <c r="C182" s="2" t="s">
        <v>1463</v>
      </c>
      <c r="D182" s="133" t="s">
        <v>1317</v>
      </c>
      <c r="E182" s="133">
        <v>0</v>
      </c>
      <c r="F182" s="189" t="s">
        <v>1317</v>
      </c>
    </row>
    <row r="183" spans="1:6" hidden="1" x14ac:dyDescent="0.2">
      <c r="A183" s="201" t="e">
        <v>#N/A</v>
      </c>
      <c r="B183" s="1" t="s">
        <v>586</v>
      </c>
      <c r="C183" s="2" t="s">
        <v>1463</v>
      </c>
      <c r="D183" s="133" t="s">
        <v>1317</v>
      </c>
      <c r="E183" s="133">
        <v>0</v>
      </c>
      <c r="F183" s="189" t="s">
        <v>1317</v>
      </c>
    </row>
    <row r="184" spans="1:6" hidden="1" x14ac:dyDescent="0.2">
      <c r="A184" s="201" t="e">
        <v>#N/A</v>
      </c>
      <c r="B184" s="1" t="s">
        <v>587</v>
      </c>
      <c r="C184" s="2" t="s">
        <v>1463</v>
      </c>
      <c r="D184" s="133" t="s">
        <v>1317</v>
      </c>
      <c r="E184" s="133">
        <v>0</v>
      </c>
      <c r="F184" s="189" t="s">
        <v>1317</v>
      </c>
    </row>
    <row r="185" spans="1:6" hidden="1" x14ac:dyDescent="0.2">
      <c r="A185" s="201" t="e">
        <v>#N/A</v>
      </c>
      <c r="B185" s="1" t="s">
        <v>496</v>
      </c>
      <c r="C185" s="2" t="s">
        <v>1463</v>
      </c>
      <c r="D185" s="133" t="s">
        <v>1317</v>
      </c>
      <c r="E185" s="133">
        <v>0</v>
      </c>
      <c r="F185" s="189" t="s">
        <v>1317</v>
      </c>
    </row>
    <row r="186" spans="1:6" hidden="1" x14ac:dyDescent="0.2">
      <c r="A186" s="201" t="e">
        <v>#N/A</v>
      </c>
      <c r="B186" s="101" t="s">
        <v>1072</v>
      </c>
      <c r="C186" s="2" t="s">
        <v>1463</v>
      </c>
      <c r="D186" s="133" t="s">
        <v>1317</v>
      </c>
      <c r="E186" s="133">
        <v>0</v>
      </c>
      <c r="F186" s="189" t="s">
        <v>1317</v>
      </c>
    </row>
    <row r="187" spans="1:6" hidden="1" x14ac:dyDescent="0.2">
      <c r="A187" s="201" t="e">
        <v>#N/A</v>
      </c>
      <c r="B187" s="1" t="s">
        <v>588</v>
      </c>
      <c r="C187" s="2" t="s">
        <v>1463</v>
      </c>
      <c r="D187" s="133" t="s">
        <v>1317</v>
      </c>
      <c r="E187" s="133">
        <v>0</v>
      </c>
      <c r="F187" s="189" t="s">
        <v>1317</v>
      </c>
    </row>
    <row r="188" spans="1:6" hidden="1" x14ac:dyDescent="0.2">
      <c r="A188" s="201" t="e">
        <v>#N/A</v>
      </c>
      <c r="B188" s="1" t="s">
        <v>589</v>
      </c>
      <c r="C188" s="2" t="s">
        <v>1463</v>
      </c>
      <c r="D188" s="133" t="s">
        <v>1317</v>
      </c>
      <c r="E188" s="133">
        <v>0</v>
      </c>
      <c r="F188" s="189" t="s">
        <v>1317</v>
      </c>
    </row>
    <row r="189" spans="1:6" ht="15.75" x14ac:dyDescent="0.25">
      <c r="A189" s="200" t="s">
        <v>651</v>
      </c>
      <c r="B189" s="138" t="s">
        <v>169</v>
      </c>
      <c r="C189" s="139" t="s">
        <v>1069</v>
      </c>
      <c r="D189" s="219"/>
      <c r="E189" s="143"/>
      <c r="F189" s="187" t="s">
        <v>1317</v>
      </c>
    </row>
    <row r="190" spans="1:6" hidden="1" x14ac:dyDescent="0.2">
      <c r="A190" s="201" t="e">
        <v>#N/A</v>
      </c>
      <c r="B190" s="1" t="s">
        <v>650</v>
      </c>
      <c r="C190" s="2" t="s">
        <v>1463</v>
      </c>
      <c r="D190" s="133" t="s">
        <v>1317</v>
      </c>
      <c r="E190" s="133">
        <v>0</v>
      </c>
      <c r="F190" s="189" t="s">
        <v>1317</v>
      </c>
    </row>
    <row r="191" spans="1:6" hidden="1" x14ac:dyDescent="0.2">
      <c r="A191" s="201" t="e">
        <v>#N/A</v>
      </c>
      <c r="B191" s="1" t="s">
        <v>652</v>
      </c>
      <c r="C191" s="2" t="s">
        <v>1463</v>
      </c>
      <c r="D191" s="133" t="s">
        <v>1317</v>
      </c>
      <c r="E191" s="133">
        <v>0</v>
      </c>
      <c r="F191" s="189" t="s">
        <v>1317</v>
      </c>
    </row>
    <row r="192" spans="1:6" x14ac:dyDescent="0.2">
      <c r="A192" s="201" t="e">
        <v>#N/A</v>
      </c>
      <c r="B192" s="101" t="s">
        <v>1060</v>
      </c>
      <c r="C192" s="2" t="s">
        <v>1297</v>
      </c>
      <c r="D192" s="217">
        <v>33</v>
      </c>
      <c r="E192" s="133">
        <v>4288</v>
      </c>
      <c r="F192" s="189">
        <v>129.93939393939394</v>
      </c>
    </row>
    <row r="193" spans="1:6" x14ac:dyDescent="0.2">
      <c r="A193" s="201">
        <v>5</v>
      </c>
      <c r="B193" s="1" t="s">
        <v>653</v>
      </c>
      <c r="C193" s="2" t="s">
        <v>1297</v>
      </c>
      <c r="D193" s="217">
        <v>51</v>
      </c>
      <c r="E193" s="133">
        <v>9995</v>
      </c>
      <c r="F193" s="189">
        <v>195.98039215686273</v>
      </c>
    </row>
    <row r="194" spans="1:6" x14ac:dyDescent="0.2">
      <c r="A194" s="201">
        <v>21</v>
      </c>
      <c r="B194" s="1" t="s">
        <v>654</v>
      </c>
      <c r="C194" s="2" t="s">
        <v>1297</v>
      </c>
      <c r="D194" s="217">
        <v>67</v>
      </c>
      <c r="E194" s="133">
        <v>12035</v>
      </c>
      <c r="F194" s="189">
        <v>179.62686567164178</v>
      </c>
    </row>
    <row r="195" spans="1:6" x14ac:dyDescent="0.2">
      <c r="A195" s="201" t="e">
        <v>#N/A</v>
      </c>
      <c r="B195" s="1" t="s">
        <v>655</v>
      </c>
      <c r="C195" s="2" t="s">
        <v>1297</v>
      </c>
      <c r="D195" s="217">
        <v>40</v>
      </c>
      <c r="E195" s="133">
        <v>6180</v>
      </c>
      <c r="F195" s="189">
        <v>154.5</v>
      </c>
    </row>
    <row r="196" spans="1:6" x14ac:dyDescent="0.2">
      <c r="A196" s="201" t="e">
        <v>#N/A</v>
      </c>
      <c r="B196" s="101" t="s">
        <v>1278</v>
      </c>
      <c r="C196" s="2" t="s">
        <v>1297</v>
      </c>
      <c r="D196" s="217">
        <v>39</v>
      </c>
      <c r="E196" s="133">
        <v>5190</v>
      </c>
      <c r="F196" s="189">
        <v>133.07692307692307</v>
      </c>
    </row>
    <row r="197" spans="1:6" x14ac:dyDescent="0.2">
      <c r="A197" s="201" t="s">
        <v>1317</v>
      </c>
      <c r="B197" s="1" t="s">
        <v>656</v>
      </c>
      <c r="C197" s="2" t="s">
        <v>1297</v>
      </c>
      <c r="D197" s="217">
        <v>33</v>
      </c>
      <c r="E197" s="133">
        <v>7199</v>
      </c>
      <c r="F197" s="189">
        <v>218.15151515151516</v>
      </c>
    </row>
    <row r="198" spans="1:6" x14ac:dyDescent="0.2">
      <c r="A198" s="201">
        <v>5</v>
      </c>
      <c r="B198" s="1" t="s">
        <v>657</v>
      </c>
      <c r="C198" s="2" t="s">
        <v>1297</v>
      </c>
      <c r="D198" s="217">
        <v>61</v>
      </c>
      <c r="E198" s="133">
        <v>10354</v>
      </c>
      <c r="F198" s="189">
        <v>169.73770491803279</v>
      </c>
    </row>
    <row r="199" spans="1:6" x14ac:dyDescent="0.2">
      <c r="A199" s="201">
        <v>19</v>
      </c>
      <c r="B199" s="1" t="s">
        <v>658</v>
      </c>
      <c r="C199" s="2" t="s">
        <v>1297</v>
      </c>
      <c r="D199" s="217">
        <v>80</v>
      </c>
      <c r="E199" s="133">
        <v>14518</v>
      </c>
      <c r="F199" s="189">
        <v>181.47499999999999</v>
      </c>
    </row>
    <row r="200" spans="1:6" x14ac:dyDescent="0.2">
      <c r="A200" s="201" t="s">
        <v>1317</v>
      </c>
      <c r="B200" s="1" t="s">
        <v>659</v>
      </c>
      <c r="C200" s="2" t="s">
        <v>1297</v>
      </c>
      <c r="D200" s="217">
        <v>48</v>
      </c>
      <c r="E200" s="133">
        <v>6558</v>
      </c>
      <c r="F200" s="189">
        <v>136.625</v>
      </c>
    </row>
    <row r="201" spans="1:6" x14ac:dyDescent="0.2">
      <c r="A201" s="201">
        <v>45</v>
      </c>
      <c r="B201" s="1" t="s">
        <v>706</v>
      </c>
      <c r="C201" s="2" t="s">
        <v>1297</v>
      </c>
      <c r="D201" s="217">
        <v>75</v>
      </c>
      <c r="E201" s="133">
        <v>12833</v>
      </c>
      <c r="F201" s="189">
        <v>171.10666666666665</v>
      </c>
    </row>
    <row r="202" spans="1:6" hidden="1" x14ac:dyDescent="0.2">
      <c r="A202" s="201" t="e">
        <v>#N/A</v>
      </c>
      <c r="B202" s="1" t="s">
        <v>660</v>
      </c>
      <c r="C202" s="2" t="s">
        <v>1463</v>
      </c>
      <c r="D202" s="133" t="s">
        <v>1317</v>
      </c>
      <c r="E202" s="133">
        <v>0</v>
      </c>
      <c r="F202" s="189" t="s">
        <v>1317</v>
      </c>
    </row>
    <row r="203" spans="1:6" x14ac:dyDescent="0.2">
      <c r="A203" s="201">
        <v>66</v>
      </c>
      <c r="B203" s="1" t="s">
        <v>661</v>
      </c>
      <c r="C203" s="2" t="s">
        <v>1297</v>
      </c>
      <c r="D203" s="217">
        <v>51</v>
      </c>
      <c r="E203" s="133">
        <v>8323</v>
      </c>
      <c r="F203" s="189">
        <v>163.19607843137254</v>
      </c>
    </row>
    <row r="204" spans="1:6" x14ac:dyDescent="0.2">
      <c r="A204" s="201">
        <v>39</v>
      </c>
      <c r="B204" s="1" t="s">
        <v>662</v>
      </c>
      <c r="C204" s="2" t="s">
        <v>1297</v>
      </c>
      <c r="D204" s="217">
        <v>83</v>
      </c>
      <c r="E204" s="133">
        <v>14390</v>
      </c>
      <c r="F204" s="189">
        <v>173.37349397590361</v>
      </c>
    </row>
    <row r="205" spans="1:6" x14ac:dyDescent="0.2">
      <c r="A205" s="201">
        <v>62</v>
      </c>
      <c r="B205" s="1" t="s">
        <v>498</v>
      </c>
      <c r="C205" s="2" t="s">
        <v>1297</v>
      </c>
      <c r="D205" s="217">
        <v>66</v>
      </c>
      <c r="E205" s="133">
        <v>10815</v>
      </c>
      <c r="F205" s="189">
        <v>163.86363636363637</v>
      </c>
    </row>
    <row r="206" spans="1:6" x14ac:dyDescent="0.2">
      <c r="A206" s="201" t="e">
        <v>#N/A</v>
      </c>
      <c r="B206" s="1" t="s">
        <v>663</v>
      </c>
      <c r="C206" s="2" t="s">
        <v>1297</v>
      </c>
      <c r="D206" s="217">
        <v>16</v>
      </c>
      <c r="E206" s="133">
        <v>2079</v>
      </c>
      <c r="F206" s="189">
        <v>129.9375</v>
      </c>
    </row>
    <row r="207" spans="1:6" x14ac:dyDescent="0.2">
      <c r="A207" s="201">
        <v>64</v>
      </c>
      <c r="B207" s="1" t="s">
        <v>644</v>
      </c>
      <c r="C207" s="2" t="s">
        <v>1297</v>
      </c>
      <c r="D207" s="217">
        <v>79</v>
      </c>
      <c r="E207" s="133">
        <v>12906</v>
      </c>
      <c r="F207" s="189">
        <v>163.36708860759492</v>
      </c>
    </row>
    <row r="208" spans="1:6" hidden="1" x14ac:dyDescent="0.2">
      <c r="A208" s="201" t="e">
        <v>#N/A</v>
      </c>
      <c r="B208" s="1" t="s">
        <v>707</v>
      </c>
      <c r="C208" s="2" t="s">
        <v>1463</v>
      </c>
      <c r="D208" s="133" t="s">
        <v>1317</v>
      </c>
      <c r="E208" s="133">
        <v>0</v>
      </c>
      <c r="F208" s="189" t="s">
        <v>1317</v>
      </c>
    </row>
    <row r="209" spans="1:6" x14ac:dyDescent="0.2">
      <c r="A209" s="201">
        <v>44</v>
      </c>
      <c r="B209" s="131" t="s">
        <v>664</v>
      </c>
      <c r="C209" s="2" t="s">
        <v>1297</v>
      </c>
      <c r="D209" s="217">
        <v>76</v>
      </c>
      <c r="E209" s="133">
        <v>13025</v>
      </c>
      <c r="F209" s="189">
        <v>171.38157894736841</v>
      </c>
    </row>
    <row r="210" spans="1:6" x14ac:dyDescent="0.2">
      <c r="A210" s="201" t="e">
        <v>#N/A</v>
      </c>
      <c r="B210" s="1" t="s">
        <v>665</v>
      </c>
      <c r="C210" s="2" t="s">
        <v>1297</v>
      </c>
      <c r="D210" s="217">
        <v>33</v>
      </c>
      <c r="E210" s="133">
        <v>5701</v>
      </c>
      <c r="F210" s="189">
        <v>172.75757575757575</v>
      </c>
    </row>
    <row r="211" spans="1:6" x14ac:dyDescent="0.2">
      <c r="A211" s="201" t="s">
        <v>1317</v>
      </c>
      <c r="B211" s="1" t="s">
        <v>574</v>
      </c>
      <c r="C211" s="2" t="s">
        <v>1297</v>
      </c>
      <c r="D211" s="217">
        <v>33</v>
      </c>
      <c r="E211" s="133">
        <v>5668</v>
      </c>
      <c r="F211" s="189">
        <v>171.75757575757575</v>
      </c>
    </row>
    <row r="212" spans="1:6" x14ac:dyDescent="0.2">
      <c r="A212" s="201">
        <v>33</v>
      </c>
      <c r="B212" s="1" t="s">
        <v>454</v>
      </c>
      <c r="C212" s="2" t="s">
        <v>1297</v>
      </c>
      <c r="D212" s="217">
        <v>90</v>
      </c>
      <c r="E212" s="133">
        <v>15780</v>
      </c>
      <c r="F212" s="189">
        <v>175.33333333333334</v>
      </c>
    </row>
    <row r="213" spans="1:6" x14ac:dyDescent="0.2">
      <c r="A213" s="201">
        <v>32</v>
      </c>
      <c r="B213" s="101" t="s">
        <v>1302</v>
      </c>
      <c r="C213" s="2" t="s">
        <v>1297</v>
      </c>
      <c r="D213" s="217">
        <v>84</v>
      </c>
      <c r="E213" s="133">
        <v>14737</v>
      </c>
      <c r="F213" s="189">
        <v>175.4404761904762</v>
      </c>
    </row>
    <row r="214" spans="1:6" hidden="1" x14ac:dyDescent="0.2">
      <c r="A214" s="201" t="e">
        <v>#N/A</v>
      </c>
      <c r="B214" s="1" t="s">
        <v>666</v>
      </c>
      <c r="C214" s="2" t="s">
        <v>1463</v>
      </c>
      <c r="D214" s="133" t="s">
        <v>1317</v>
      </c>
      <c r="E214" s="133">
        <v>0</v>
      </c>
      <c r="F214" s="189" t="s">
        <v>1317</v>
      </c>
    </row>
    <row r="215" spans="1:6" x14ac:dyDescent="0.2">
      <c r="A215" s="201" t="s">
        <v>1317</v>
      </c>
      <c r="B215" s="1" t="s">
        <v>788</v>
      </c>
      <c r="C215" s="2" t="s">
        <v>1297</v>
      </c>
      <c r="D215" s="217">
        <v>33</v>
      </c>
      <c r="E215" s="133">
        <v>6303</v>
      </c>
      <c r="F215" s="189">
        <v>191</v>
      </c>
    </row>
    <row r="216" spans="1:6" x14ac:dyDescent="0.2">
      <c r="A216" s="201" t="e">
        <v>#N/A</v>
      </c>
      <c r="B216" s="101" t="s">
        <v>1161</v>
      </c>
      <c r="C216" s="2" t="s">
        <v>1297</v>
      </c>
      <c r="D216" s="217">
        <v>39</v>
      </c>
      <c r="E216" s="133">
        <v>5923</v>
      </c>
      <c r="F216" s="189">
        <v>151.87179487179486</v>
      </c>
    </row>
    <row r="217" spans="1:6" x14ac:dyDescent="0.2">
      <c r="A217" s="201">
        <v>14</v>
      </c>
      <c r="B217" s="101" t="s">
        <v>1111</v>
      </c>
      <c r="C217" s="2" t="s">
        <v>1297</v>
      </c>
      <c r="D217" s="217">
        <v>59</v>
      </c>
      <c r="E217" s="133">
        <v>10999</v>
      </c>
      <c r="F217" s="189">
        <v>186.42372881355934</v>
      </c>
    </row>
    <row r="218" spans="1:6" x14ac:dyDescent="0.2">
      <c r="A218" s="202"/>
      <c r="B218" s="136"/>
      <c r="C218" s="137" t="s">
        <v>1069</v>
      </c>
      <c r="D218" s="220">
        <v>1269</v>
      </c>
      <c r="E218" s="134">
        <v>215799</v>
      </c>
      <c r="F218" s="188">
        <v>170.05437352245863</v>
      </c>
    </row>
    <row r="219" spans="1:6" ht="15.75" x14ac:dyDescent="0.25">
      <c r="A219" s="200" t="s">
        <v>667</v>
      </c>
      <c r="B219" s="138" t="s">
        <v>170</v>
      </c>
      <c r="C219" s="139" t="s">
        <v>1069</v>
      </c>
      <c r="D219" s="219"/>
      <c r="E219" s="143"/>
      <c r="F219" s="187" t="s">
        <v>1317</v>
      </c>
    </row>
    <row r="220" spans="1:6" x14ac:dyDescent="0.2">
      <c r="A220" s="201">
        <v>38</v>
      </c>
      <c r="B220" s="101" t="s">
        <v>1276</v>
      </c>
      <c r="C220" s="2" t="s">
        <v>1297</v>
      </c>
      <c r="D220" s="217">
        <v>76</v>
      </c>
      <c r="E220" s="133">
        <v>13189</v>
      </c>
      <c r="F220" s="189">
        <v>173.53947368421052</v>
      </c>
    </row>
    <row r="221" spans="1:6" x14ac:dyDescent="0.2">
      <c r="A221" s="201" t="s">
        <v>1317</v>
      </c>
      <c r="B221" s="1" t="s">
        <v>499</v>
      </c>
      <c r="C221" s="2" t="s">
        <v>1297</v>
      </c>
      <c r="D221" s="217">
        <v>33</v>
      </c>
      <c r="E221" s="133">
        <v>4930</v>
      </c>
      <c r="F221" s="189">
        <v>149.39393939393941</v>
      </c>
    </row>
    <row r="222" spans="1:6" x14ac:dyDescent="0.2">
      <c r="A222" s="201" t="s">
        <v>1317</v>
      </c>
      <c r="B222" s="101" t="s">
        <v>1128</v>
      </c>
      <c r="C222" s="2" t="s">
        <v>1297</v>
      </c>
      <c r="D222" s="217">
        <v>21</v>
      </c>
      <c r="E222" s="133">
        <v>2838</v>
      </c>
      <c r="F222" s="189">
        <v>135.14285714285714</v>
      </c>
    </row>
    <row r="223" spans="1:6" x14ac:dyDescent="0.2">
      <c r="A223" s="201" t="s">
        <v>1317</v>
      </c>
      <c r="B223" s="1" t="s">
        <v>668</v>
      </c>
      <c r="C223" s="2" t="s">
        <v>1297</v>
      </c>
      <c r="D223" s="217">
        <v>42</v>
      </c>
      <c r="E223" s="133">
        <v>6112</v>
      </c>
      <c r="F223" s="189">
        <v>145.52380952380952</v>
      </c>
    </row>
    <row r="224" spans="1:6" x14ac:dyDescent="0.2">
      <c r="A224" s="201">
        <v>21</v>
      </c>
      <c r="B224" s="1" t="s">
        <v>669</v>
      </c>
      <c r="C224" s="2" t="s">
        <v>1297</v>
      </c>
      <c r="D224" s="217">
        <v>50</v>
      </c>
      <c r="E224" s="133">
        <v>7430</v>
      </c>
      <c r="F224" s="189">
        <v>148.6</v>
      </c>
    </row>
    <row r="225" spans="1:6" x14ac:dyDescent="0.2">
      <c r="A225" s="201" t="e">
        <v>#N/A</v>
      </c>
      <c r="B225" s="101" t="s">
        <v>1304</v>
      </c>
      <c r="C225" s="2" t="s">
        <v>1297</v>
      </c>
      <c r="D225" s="217">
        <v>15</v>
      </c>
      <c r="E225" s="133">
        <v>1982</v>
      </c>
      <c r="F225" s="189">
        <v>132.13333333333333</v>
      </c>
    </row>
    <row r="226" spans="1:6" x14ac:dyDescent="0.2">
      <c r="A226" s="201" t="s">
        <v>1317</v>
      </c>
      <c r="B226" s="1" t="s">
        <v>670</v>
      </c>
      <c r="C226" s="2" t="s">
        <v>1297</v>
      </c>
      <c r="D226" s="217">
        <v>21</v>
      </c>
      <c r="E226" s="133">
        <v>2889</v>
      </c>
      <c r="F226" s="189">
        <v>137.57142857142858</v>
      </c>
    </row>
    <row r="227" spans="1:6" x14ac:dyDescent="0.2">
      <c r="A227" s="202"/>
      <c r="B227" s="136"/>
      <c r="C227" s="137" t="s">
        <v>1069</v>
      </c>
      <c r="D227" s="220">
        <v>258</v>
      </c>
      <c r="E227" s="134">
        <v>39370</v>
      </c>
      <c r="F227" s="188">
        <v>152.59689922480621</v>
      </c>
    </row>
    <row r="228" spans="1:6" ht="15.75" x14ac:dyDescent="0.25">
      <c r="A228" s="200" t="s">
        <v>672</v>
      </c>
      <c r="B228" s="138" t="s">
        <v>171</v>
      </c>
      <c r="C228" s="139" t="s">
        <v>1069</v>
      </c>
      <c r="D228" s="219"/>
      <c r="E228" s="143"/>
      <c r="F228" s="187" t="s">
        <v>1317</v>
      </c>
    </row>
    <row r="229" spans="1:6" x14ac:dyDescent="0.2">
      <c r="A229" s="201" t="s">
        <v>1317</v>
      </c>
      <c r="B229" s="1" t="s">
        <v>671</v>
      </c>
      <c r="C229" s="2" t="s">
        <v>1297</v>
      </c>
      <c r="D229" s="217">
        <v>39</v>
      </c>
      <c r="E229" s="133">
        <v>5848</v>
      </c>
      <c r="F229" s="189">
        <v>149.94871794871796</v>
      </c>
    </row>
    <row r="230" spans="1:6" x14ac:dyDescent="0.2">
      <c r="A230" s="201">
        <v>87</v>
      </c>
      <c r="B230" s="1" t="s">
        <v>673</v>
      </c>
      <c r="C230" s="2" t="s">
        <v>1297</v>
      </c>
      <c r="D230" s="217">
        <v>66</v>
      </c>
      <c r="E230" s="133">
        <v>10211</v>
      </c>
      <c r="F230" s="189">
        <v>154.71212121212122</v>
      </c>
    </row>
    <row r="231" spans="1:6" hidden="1" x14ac:dyDescent="0.2">
      <c r="A231" s="201" t="e">
        <v>#N/A</v>
      </c>
      <c r="B231" s="101" t="s">
        <v>1104</v>
      </c>
      <c r="C231" s="2" t="s">
        <v>1463</v>
      </c>
      <c r="D231" s="133" t="s">
        <v>1317</v>
      </c>
      <c r="E231" s="133">
        <v>0</v>
      </c>
      <c r="F231" s="189" t="s">
        <v>1317</v>
      </c>
    </row>
    <row r="232" spans="1:6" x14ac:dyDescent="0.2">
      <c r="A232" s="201" t="s">
        <v>1317</v>
      </c>
      <c r="B232" s="101" t="s">
        <v>1103</v>
      </c>
      <c r="C232" s="2" t="s">
        <v>1297</v>
      </c>
      <c r="D232" s="217">
        <v>30</v>
      </c>
      <c r="E232" s="133">
        <v>3847</v>
      </c>
      <c r="F232" s="189">
        <v>128.23333333333332</v>
      </c>
    </row>
    <row r="233" spans="1:6" x14ac:dyDescent="0.2">
      <c r="A233" s="201">
        <v>11</v>
      </c>
      <c r="B233" s="1" t="s">
        <v>674</v>
      </c>
      <c r="C233" s="2" t="s">
        <v>1297</v>
      </c>
      <c r="D233" s="217">
        <v>103</v>
      </c>
      <c r="E233" s="133">
        <v>16270</v>
      </c>
      <c r="F233" s="189">
        <v>157.96116504854368</v>
      </c>
    </row>
    <row r="234" spans="1:6" x14ac:dyDescent="0.2">
      <c r="A234" s="201">
        <v>17</v>
      </c>
      <c r="B234" s="1" t="s">
        <v>675</v>
      </c>
      <c r="C234" s="2" t="s">
        <v>1297</v>
      </c>
      <c r="D234" s="217">
        <v>70</v>
      </c>
      <c r="E234" s="133">
        <v>12784</v>
      </c>
      <c r="F234" s="189">
        <v>182.62857142857143</v>
      </c>
    </row>
    <row r="235" spans="1:6" x14ac:dyDescent="0.2">
      <c r="A235" s="201">
        <v>81</v>
      </c>
      <c r="B235" s="1" t="s">
        <v>676</v>
      </c>
      <c r="C235" s="2" t="s">
        <v>1297</v>
      </c>
      <c r="D235" s="217">
        <v>98</v>
      </c>
      <c r="E235" s="133">
        <v>15389</v>
      </c>
      <c r="F235" s="189">
        <v>157.03061224489795</v>
      </c>
    </row>
    <row r="236" spans="1:6" x14ac:dyDescent="0.2">
      <c r="A236" s="201" t="e">
        <v>#N/A</v>
      </c>
      <c r="B236" s="1" t="s">
        <v>677</v>
      </c>
      <c r="C236" s="2" t="s">
        <v>1297</v>
      </c>
      <c r="D236" s="217">
        <v>3</v>
      </c>
      <c r="E236" s="133">
        <v>383</v>
      </c>
      <c r="F236" s="189">
        <v>127.66666666666667</v>
      </c>
    </row>
    <row r="237" spans="1:6" x14ac:dyDescent="0.2">
      <c r="A237" s="201" t="s">
        <v>1317</v>
      </c>
      <c r="B237" s="101" t="s">
        <v>1029</v>
      </c>
      <c r="C237" s="2" t="s">
        <v>1297</v>
      </c>
      <c r="D237" s="217">
        <v>48</v>
      </c>
      <c r="E237" s="133">
        <v>6246</v>
      </c>
      <c r="F237" s="189">
        <v>130.125</v>
      </c>
    </row>
    <row r="238" spans="1:6" x14ac:dyDescent="0.2">
      <c r="A238" s="201">
        <v>42</v>
      </c>
      <c r="B238" s="1" t="s">
        <v>678</v>
      </c>
      <c r="C238" s="2" t="s">
        <v>1297</v>
      </c>
      <c r="D238" s="217">
        <v>81</v>
      </c>
      <c r="E238" s="133">
        <v>13945</v>
      </c>
      <c r="F238" s="189">
        <v>172.16049382716051</v>
      </c>
    </row>
    <row r="239" spans="1:6" x14ac:dyDescent="0.2">
      <c r="A239" s="201">
        <v>15</v>
      </c>
      <c r="B239" s="1" t="s">
        <v>679</v>
      </c>
      <c r="C239" s="2" t="s">
        <v>1297</v>
      </c>
      <c r="D239" s="217">
        <v>76</v>
      </c>
      <c r="E239" s="133">
        <v>11565</v>
      </c>
      <c r="F239" s="189">
        <v>152.17105263157896</v>
      </c>
    </row>
    <row r="240" spans="1:6" x14ac:dyDescent="0.2">
      <c r="A240" s="201">
        <v>23</v>
      </c>
      <c r="B240" s="101" t="s">
        <v>1153</v>
      </c>
      <c r="C240" s="2" t="s">
        <v>1297</v>
      </c>
      <c r="D240" s="217">
        <v>82</v>
      </c>
      <c r="E240" s="133">
        <v>14653</v>
      </c>
      <c r="F240" s="189">
        <v>178.69512195121951</v>
      </c>
    </row>
    <row r="241" spans="1:6" hidden="1" x14ac:dyDescent="0.2">
      <c r="A241" s="201" t="e">
        <v>#N/A</v>
      </c>
      <c r="B241" s="101" t="s">
        <v>1279</v>
      </c>
      <c r="C241" s="2" t="s">
        <v>1463</v>
      </c>
      <c r="D241" s="133" t="s">
        <v>1317</v>
      </c>
      <c r="E241" s="133">
        <v>0</v>
      </c>
      <c r="F241" s="189" t="s">
        <v>1317</v>
      </c>
    </row>
    <row r="242" spans="1:6" x14ac:dyDescent="0.2">
      <c r="A242" s="201" t="s">
        <v>1317</v>
      </c>
      <c r="B242" s="1" t="s">
        <v>680</v>
      </c>
      <c r="C242" s="2" t="s">
        <v>1297</v>
      </c>
      <c r="D242" s="217">
        <v>30</v>
      </c>
      <c r="E242" s="133">
        <v>4000</v>
      </c>
      <c r="F242" s="189">
        <v>133.33333333333334</v>
      </c>
    </row>
    <row r="243" spans="1:6" x14ac:dyDescent="0.2">
      <c r="A243" s="201">
        <v>60</v>
      </c>
      <c r="B243" s="1" t="s">
        <v>681</v>
      </c>
      <c r="C243" s="2" t="s">
        <v>1297</v>
      </c>
      <c r="D243" s="217">
        <v>84</v>
      </c>
      <c r="E243" s="133">
        <v>13788</v>
      </c>
      <c r="F243" s="189">
        <v>164.14285714285714</v>
      </c>
    </row>
    <row r="244" spans="1:6" x14ac:dyDescent="0.2">
      <c r="A244" s="201" t="e">
        <v>#N/A</v>
      </c>
      <c r="B244" s="1" t="s">
        <v>682</v>
      </c>
      <c r="C244" s="2" t="s">
        <v>1297</v>
      </c>
      <c r="D244" s="217">
        <v>45</v>
      </c>
      <c r="E244" s="133">
        <v>6293</v>
      </c>
      <c r="F244" s="189">
        <v>139.84444444444443</v>
      </c>
    </row>
    <row r="245" spans="1:6" x14ac:dyDescent="0.2">
      <c r="A245" s="201" t="s">
        <v>1317</v>
      </c>
      <c r="B245" s="1" t="s">
        <v>683</v>
      </c>
      <c r="C245" s="2" t="s">
        <v>1297</v>
      </c>
      <c r="D245" s="217">
        <v>6</v>
      </c>
      <c r="E245" s="133">
        <v>812</v>
      </c>
      <c r="F245" s="189">
        <v>135.33333333333334</v>
      </c>
    </row>
    <row r="246" spans="1:6" x14ac:dyDescent="0.2">
      <c r="A246" s="201" t="e">
        <v>#N/A</v>
      </c>
      <c r="B246" s="1" t="s">
        <v>500</v>
      </c>
      <c r="C246" s="2" t="s">
        <v>1297</v>
      </c>
      <c r="D246" s="217">
        <v>35</v>
      </c>
      <c r="E246" s="133">
        <v>5408</v>
      </c>
      <c r="F246" s="189">
        <v>154.51428571428571</v>
      </c>
    </row>
    <row r="247" spans="1:6" x14ac:dyDescent="0.2">
      <c r="A247" s="202"/>
      <c r="B247" s="136"/>
      <c r="C247" s="137" t="s">
        <v>1069</v>
      </c>
      <c r="D247" s="220">
        <v>896</v>
      </c>
      <c r="E247" s="134">
        <v>141442</v>
      </c>
      <c r="F247" s="188">
        <v>157.859375</v>
      </c>
    </row>
    <row r="248" spans="1:6" ht="15.75" x14ac:dyDescent="0.25">
      <c r="A248" s="200" t="s">
        <v>685</v>
      </c>
      <c r="B248" s="138" t="s">
        <v>172</v>
      </c>
      <c r="C248" s="139" t="s">
        <v>1069</v>
      </c>
      <c r="D248" s="219"/>
      <c r="E248" s="143"/>
      <c r="F248" s="187" t="s">
        <v>1317</v>
      </c>
    </row>
    <row r="249" spans="1:6" hidden="1" x14ac:dyDescent="0.2">
      <c r="A249" s="201" t="e">
        <v>#N/A</v>
      </c>
      <c r="B249" s="1" t="s">
        <v>684</v>
      </c>
      <c r="C249" s="2" t="s">
        <v>1463</v>
      </c>
      <c r="D249" s="133" t="s">
        <v>1317</v>
      </c>
      <c r="E249" s="133">
        <v>0</v>
      </c>
      <c r="F249" s="189" t="s">
        <v>1317</v>
      </c>
    </row>
    <row r="250" spans="1:6" hidden="1" x14ac:dyDescent="0.2">
      <c r="A250" s="201" t="e">
        <v>#N/A</v>
      </c>
      <c r="B250" s="1" t="s">
        <v>686</v>
      </c>
      <c r="C250" s="2" t="s">
        <v>1463</v>
      </c>
      <c r="D250" s="133" t="s">
        <v>1317</v>
      </c>
      <c r="E250" s="133">
        <v>0</v>
      </c>
      <c r="F250" s="189" t="s">
        <v>1317</v>
      </c>
    </row>
    <row r="251" spans="1:6" hidden="1" x14ac:dyDescent="0.2">
      <c r="A251" s="201" t="e">
        <v>#N/A</v>
      </c>
      <c r="B251" s="1" t="s">
        <v>687</v>
      </c>
      <c r="C251" s="2" t="s">
        <v>1463</v>
      </c>
      <c r="D251" s="133" t="s">
        <v>1317</v>
      </c>
      <c r="E251" s="133">
        <v>0</v>
      </c>
      <c r="F251" s="189" t="s">
        <v>1317</v>
      </c>
    </row>
    <row r="252" spans="1:6" hidden="1" x14ac:dyDescent="0.2">
      <c r="A252" s="201" t="e">
        <v>#N/A</v>
      </c>
      <c r="B252" s="101" t="s">
        <v>1207</v>
      </c>
      <c r="C252" s="2" t="s">
        <v>1463</v>
      </c>
      <c r="D252" s="133" t="s">
        <v>1317</v>
      </c>
      <c r="E252" s="133">
        <v>0</v>
      </c>
      <c r="F252" s="189" t="s">
        <v>1317</v>
      </c>
    </row>
    <row r="253" spans="1:6" hidden="1" x14ac:dyDescent="0.2">
      <c r="A253" s="201" t="e">
        <v>#N/A</v>
      </c>
      <c r="B253" s="101" t="s">
        <v>1209</v>
      </c>
      <c r="C253" s="2" t="s">
        <v>1463</v>
      </c>
      <c r="D253" s="133" t="s">
        <v>1317</v>
      </c>
      <c r="E253" s="133">
        <v>0</v>
      </c>
      <c r="F253" s="189" t="s">
        <v>1317</v>
      </c>
    </row>
    <row r="254" spans="1:6" hidden="1" x14ac:dyDescent="0.2">
      <c r="A254" s="201" t="e">
        <v>#N/A</v>
      </c>
      <c r="B254" s="1" t="s">
        <v>688</v>
      </c>
      <c r="C254" s="2" t="s">
        <v>1463</v>
      </c>
      <c r="D254" s="133" t="s">
        <v>1317</v>
      </c>
      <c r="E254" s="133">
        <v>0</v>
      </c>
      <c r="F254" s="189" t="s">
        <v>1317</v>
      </c>
    </row>
    <row r="255" spans="1:6" hidden="1" x14ac:dyDescent="0.2">
      <c r="A255" s="201" t="e">
        <v>#N/A</v>
      </c>
      <c r="B255" s="1" t="s">
        <v>689</v>
      </c>
      <c r="C255" s="2" t="s">
        <v>1463</v>
      </c>
      <c r="D255" s="133" t="s">
        <v>1317</v>
      </c>
      <c r="E255" s="133">
        <v>0</v>
      </c>
      <c r="F255" s="189" t="s">
        <v>1317</v>
      </c>
    </row>
    <row r="256" spans="1:6" hidden="1" x14ac:dyDescent="0.2">
      <c r="A256" s="201" t="e">
        <v>#N/A</v>
      </c>
      <c r="B256" s="1" t="s">
        <v>690</v>
      </c>
      <c r="C256" s="2" t="s">
        <v>1463</v>
      </c>
      <c r="D256" s="133" t="s">
        <v>1317</v>
      </c>
      <c r="E256" s="133">
        <v>0</v>
      </c>
      <c r="F256" s="189" t="s">
        <v>1317</v>
      </c>
    </row>
    <row r="257" spans="1:6" hidden="1" x14ac:dyDescent="0.2">
      <c r="A257" s="201" t="e">
        <v>#N/A</v>
      </c>
      <c r="B257" s="1" t="s">
        <v>691</v>
      </c>
      <c r="C257" s="2" t="s">
        <v>1463</v>
      </c>
      <c r="D257" s="133" t="s">
        <v>1317</v>
      </c>
      <c r="E257" s="133">
        <v>0</v>
      </c>
      <c r="F257" s="189" t="s">
        <v>1317</v>
      </c>
    </row>
    <row r="258" spans="1:6" hidden="1" x14ac:dyDescent="0.2">
      <c r="A258" s="201" t="e">
        <v>#N/A</v>
      </c>
      <c r="B258" s="1" t="s">
        <v>692</v>
      </c>
      <c r="C258" s="2" t="s">
        <v>1463</v>
      </c>
      <c r="D258" s="133" t="s">
        <v>1317</v>
      </c>
      <c r="E258" s="133">
        <v>0</v>
      </c>
      <c r="F258" s="189" t="s">
        <v>1317</v>
      </c>
    </row>
    <row r="259" spans="1:6" hidden="1" x14ac:dyDescent="0.2">
      <c r="A259" s="201" t="e">
        <v>#N/A</v>
      </c>
      <c r="B259" s="1" t="s">
        <v>693</v>
      </c>
      <c r="C259" s="2" t="s">
        <v>1463</v>
      </c>
      <c r="D259" s="133" t="s">
        <v>1317</v>
      </c>
      <c r="E259" s="133">
        <v>0</v>
      </c>
      <c r="F259" s="189" t="s">
        <v>1317</v>
      </c>
    </row>
    <row r="260" spans="1:6" hidden="1" x14ac:dyDescent="0.2">
      <c r="A260" s="201" t="e">
        <v>#N/A</v>
      </c>
      <c r="B260" s="1" t="s">
        <v>694</v>
      </c>
      <c r="C260" s="2" t="s">
        <v>1463</v>
      </c>
      <c r="D260" s="133" t="s">
        <v>1317</v>
      </c>
      <c r="E260" s="133">
        <v>0</v>
      </c>
      <c r="F260" s="189" t="s">
        <v>1317</v>
      </c>
    </row>
    <row r="261" spans="1:6" hidden="1" x14ac:dyDescent="0.2">
      <c r="A261" s="201" t="e">
        <v>#N/A</v>
      </c>
      <c r="B261" s="1" t="s">
        <v>695</v>
      </c>
      <c r="C261" s="2" t="s">
        <v>1463</v>
      </c>
      <c r="D261" s="133" t="s">
        <v>1317</v>
      </c>
      <c r="E261" s="133">
        <v>0</v>
      </c>
      <c r="F261" s="189" t="s">
        <v>1317</v>
      </c>
    </row>
    <row r="262" spans="1:6" hidden="1" x14ac:dyDescent="0.2">
      <c r="A262" s="201" t="e">
        <v>#N/A</v>
      </c>
      <c r="B262" s="101" t="s">
        <v>1051</v>
      </c>
      <c r="C262" s="2" t="s">
        <v>1463</v>
      </c>
      <c r="D262" s="133" t="s">
        <v>1317</v>
      </c>
      <c r="E262" s="133">
        <v>0</v>
      </c>
      <c r="F262" s="189" t="s">
        <v>1317</v>
      </c>
    </row>
    <row r="263" spans="1:6" hidden="1" x14ac:dyDescent="0.2">
      <c r="A263" s="201" t="e">
        <v>#N/A</v>
      </c>
      <c r="B263" s="101" t="s">
        <v>1052</v>
      </c>
      <c r="C263" s="2" t="s">
        <v>1463</v>
      </c>
      <c r="D263" s="133" t="s">
        <v>1317</v>
      </c>
      <c r="E263" s="133">
        <v>0</v>
      </c>
      <c r="F263" s="189" t="s">
        <v>1317</v>
      </c>
    </row>
    <row r="264" spans="1:6" hidden="1" x14ac:dyDescent="0.2">
      <c r="A264" s="201" t="e">
        <v>#N/A</v>
      </c>
      <c r="B264" s="1" t="s">
        <v>696</v>
      </c>
      <c r="C264" s="2" t="s">
        <v>1463</v>
      </c>
      <c r="D264" s="133" t="s">
        <v>1317</v>
      </c>
      <c r="E264" s="133">
        <v>0</v>
      </c>
      <c r="F264" s="189" t="s">
        <v>1317</v>
      </c>
    </row>
    <row r="265" spans="1:6" hidden="1" x14ac:dyDescent="0.2">
      <c r="A265" s="201" t="e">
        <v>#N/A</v>
      </c>
      <c r="B265" s="1" t="s">
        <v>697</v>
      </c>
      <c r="C265" s="2" t="s">
        <v>1463</v>
      </c>
      <c r="D265" s="133" t="s">
        <v>1317</v>
      </c>
      <c r="E265" s="133">
        <v>0</v>
      </c>
      <c r="F265" s="189" t="s">
        <v>1317</v>
      </c>
    </row>
    <row r="266" spans="1:6" hidden="1" x14ac:dyDescent="0.2">
      <c r="A266" s="201" t="e">
        <v>#N/A</v>
      </c>
      <c r="B266" s="1" t="s">
        <v>698</v>
      </c>
      <c r="C266" s="2" t="s">
        <v>1463</v>
      </c>
      <c r="D266" s="133" t="s">
        <v>1317</v>
      </c>
      <c r="E266" s="133">
        <v>0</v>
      </c>
      <c r="F266" s="189" t="s">
        <v>1317</v>
      </c>
    </row>
    <row r="267" spans="1:6" x14ac:dyDescent="0.2">
      <c r="A267" s="201" t="e">
        <v>#N/A</v>
      </c>
      <c r="B267" s="101" t="s">
        <v>1208</v>
      </c>
      <c r="C267" s="2" t="s">
        <v>1297</v>
      </c>
      <c r="D267" s="217">
        <v>42</v>
      </c>
      <c r="E267" s="133">
        <v>6176</v>
      </c>
      <c r="F267" s="189">
        <v>147.04761904761904</v>
      </c>
    </row>
    <row r="268" spans="1:6" x14ac:dyDescent="0.2">
      <c r="A268" s="201">
        <v>2</v>
      </c>
      <c r="B268" s="101" t="s">
        <v>1151</v>
      </c>
      <c r="C268" s="2" t="s">
        <v>1297</v>
      </c>
      <c r="D268" s="217">
        <v>90</v>
      </c>
      <c r="E268" s="133">
        <v>18286</v>
      </c>
      <c r="F268" s="189">
        <v>203.17777777777778</v>
      </c>
    </row>
    <row r="269" spans="1:6" x14ac:dyDescent="0.2">
      <c r="A269" s="201">
        <v>1</v>
      </c>
      <c r="B269" s="101" t="s">
        <v>1152</v>
      </c>
      <c r="C269" s="2" t="s">
        <v>1297</v>
      </c>
      <c r="D269" s="217">
        <v>90</v>
      </c>
      <c r="E269" s="133">
        <v>18549</v>
      </c>
      <c r="F269" s="189">
        <v>206.1</v>
      </c>
    </row>
    <row r="270" spans="1:6" hidden="1" x14ac:dyDescent="0.2">
      <c r="A270" s="201" t="e">
        <v>#N/A</v>
      </c>
      <c r="B270" s="1" t="s">
        <v>699</v>
      </c>
      <c r="C270" s="2" t="s">
        <v>1463</v>
      </c>
      <c r="D270" s="133" t="s">
        <v>1317</v>
      </c>
      <c r="E270" s="133">
        <v>0</v>
      </c>
      <c r="F270" s="189" t="s">
        <v>1317</v>
      </c>
    </row>
    <row r="271" spans="1:6" hidden="1" x14ac:dyDescent="0.2">
      <c r="A271" s="201" t="e">
        <v>#N/A</v>
      </c>
      <c r="B271" s="1" t="s">
        <v>700</v>
      </c>
      <c r="C271" s="2" t="s">
        <v>1463</v>
      </c>
      <c r="D271" s="133" t="s">
        <v>1317</v>
      </c>
      <c r="E271" s="133">
        <v>0</v>
      </c>
      <c r="F271" s="189" t="s">
        <v>1317</v>
      </c>
    </row>
    <row r="272" spans="1:6" hidden="1" x14ac:dyDescent="0.2">
      <c r="A272" s="201" t="e">
        <v>#N/A</v>
      </c>
      <c r="B272" s="1" t="s">
        <v>701</v>
      </c>
      <c r="C272" s="2" t="s">
        <v>1463</v>
      </c>
      <c r="D272" s="133" t="s">
        <v>1317</v>
      </c>
      <c r="E272" s="133">
        <v>0</v>
      </c>
      <c r="F272" s="189" t="s">
        <v>1317</v>
      </c>
    </row>
    <row r="273" spans="1:6" hidden="1" x14ac:dyDescent="0.2">
      <c r="A273" s="201" t="e">
        <v>#N/A</v>
      </c>
      <c r="B273" s="1" t="s">
        <v>702</v>
      </c>
      <c r="C273" s="2" t="s">
        <v>1463</v>
      </c>
      <c r="D273" s="133" t="s">
        <v>1317</v>
      </c>
      <c r="E273" s="133">
        <v>0</v>
      </c>
      <c r="F273" s="189" t="s">
        <v>1317</v>
      </c>
    </row>
    <row r="274" spans="1:6" hidden="1" x14ac:dyDescent="0.2">
      <c r="A274" s="201" t="e">
        <v>#N/A</v>
      </c>
      <c r="B274" s="1" t="s">
        <v>703</v>
      </c>
      <c r="C274" s="2" t="s">
        <v>1463</v>
      </c>
      <c r="D274" s="133" t="s">
        <v>1317</v>
      </c>
      <c r="E274" s="133">
        <v>0</v>
      </c>
      <c r="F274" s="189" t="s">
        <v>1317</v>
      </c>
    </row>
    <row r="275" spans="1:6" hidden="1" x14ac:dyDescent="0.2">
      <c r="A275" s="201" t="e">
        <v>#N/A</v>
      </c>
      <c r="B275" s="1" t="s">
        <v>704</v>
      </c>
      <c r="C275" s="2" t="s">
        <v>1463</v>
      </c>
      <c r="D275" s="133" t="s">
        <v>1317</v>
      </c>
      <c r="E275" s="133">
        <v>0</v>
      </c>
      <c r="F275" s="189" t="s">
        <v>1317</v>
      </c>
    </row>
    <row r="276" spans="1:6" x14ac:dyDescent="0.2">
      <c r="A276" s="201" t="s">
        <v>1317</v>
      </c>
      <c r="B276" s="1" t="s">
        <v>705</v>
      </c>
      <c r="C276" s="2" t="s">
        <v>1297</v>
      </c>
      <c r="D276" s="217">
        <v>42</v>
      </c>
      <c r="E276" s="133">
        <v>7017</v>
      </c>
      <c r="F276" s="189">
        <v>167.07142857142858</v>
      </c>
    </row>
    <row r="277" spans="1:6" x14ac:dyDescent="0.2">
      <c r="A277" s="202"/>
      <c r="B277" s="136"/>
      <c r="C277" s="137" t="s">
        <v>1069</v>
      </c>
      <c r="D277" s="220">
        <v>264</v>
      </c>
      <c r="E277" s="134">
        <v>50028</v>
      </c>
      <c r="F277" s="188">
        <v>189.5</v>
      </c>
    </row>
    <row r="278" spans="1:6" ht="15.75" x14ac:dyDescent="0.25">
      <c r="A278" s="200" t="s">
        <v>708</v>
      </c>
      <c r="B278" s="138" t="s">
        <v>173</v>
      </c>
      <c r="C278" s="139" t="s">
        <v>1069</v>
      </c>
      <c r="D278" s="219"/>
      <c r="E278" s="143"/>
      <c r="F278" s="187" t="s">
        <v>1317</v>
      </c>
    </row>
    <row r="279" spans="1:6" x14ac:dyDescent="0.2">
      <c r="A279" s="201" t="e">
        <v>#N/A</v>
      </c>
      <c r="B279" s="1" t="s">
        <v>709</v>
      </c>
      <c r="C279" s="2" t="s">
        <v>1297</v>
      </c>
      <c r="D279" s="217">
        <v>3</v>
      </c>
      <c r="E279" s="133">
        <v>392</v>
      </c>
      <c r="F279" s="189">
        <v>130.66666666666666</v>
      </c>
    </row>
    <row r="280" spans="1:6" x14ac:dyDescent="0.2">
      <c r="A280" s="201">
        <v>83</v>
      </c>
      <c r="B280" s="1" t="s">
        <v>710</v>
      </c>
      <c r="C280" s="2" t="s">
        <v>1297</v>
      </c>
      <c r="D280" s="217">
        <v>56</v>
      </c>
      <c r="E280" s="133">
        <v>8766</v>
      </c>
      <c r="F280" s="189">
        <v>156.53571428571428</v>
      </c>
    </row>
    <row r="281" spans="1:6" hidden="1" x14ac:dyDescent="0.2">
      <c r="A281" s="201" t="e">
        <v>#N/A</v>
      </c>
      <c r="B281" s="1" t="s">
        <v>711</v>
      </c>
      <c r="C281" s="2" t="s">
        <v>1463</v>
      </c>
      <c r="D281" s="133" t="s">
        <v>1317</v>
      </c>
      <c r="E281" s="133">
        <v>0</v>
      </c>
      <c r="F281" s="189" t="s">
        <v>1317</v>
      </c>
    </row>
    <row r="282" spans="1:6" x14ac:dyDescent="0.2">
      <c r="A282" s="201" t="e">
        <v>#N/A</v>
      </c>
      <c r="B282" s="101" t="s">
        <v>712</v>
      </c>
      <c r="C282" s="2" t="s">
        <v>1297</v>
      </c>
      <c r="D282" s="217">
        <v>12</v>
      </c>
      <c r="E282" s="133">
        <v>1846</v>
      </c>
      <c r="F282" s="189">
        <v>153.83333333333334</v>
      </c>
    </row>
    <row r="283" spans="1:6" x14ac:dyDescent="0.2">
      <c r="A283" s="201">
        <v>10</v>
      </c>
      <c r="B283" s="1" t="s">
        <v>713</v>
      </c>
      <c r="C283" s="2" t="s">
        <v>1297</v>
      </c>
      <c r="D283" s="217">
        <v>59</v>
      </c>
      <c r="E283" s="133">
        <v>11190</v>
      </c>
      <c r="F283" s="189">
        <v>189.66101694915255</v>
      </c>
    </row>
    <row r="284" spans="1:6" x14ac:dyDescent="0.2">
      <c r="A284" s="201" t="e">
        <v>#N/A</v>
      </c>
      <c r="B284" s="101" t="s">
        <v>1206</v>
      </c>
      <c r="C284" s="2" t="s">
        <v>1297</v>
      </c>
      <c r="D284" s="217">
        <v>27</v>
      </c>
      <c r="E284" s="133">
        <v>4038</v>
      </c>
      <c r="F284" s="189">
        <v>149.55555555555554</v>
      </c>
    </row>
    <row r="285" spans="1:6" x14ac:dyDescent="0.2">
      <c r="A285" s="201" t="s">
        <v>1317</v>
      </c>
      <c r="B285" s="101" t="s">
        <v>1205</v>
      </c>
      <c r="C285" s="2" t="s">
        <v>1297</v>
      </c>
      <c r="D285" s="217">
        <v>9</v>
      </c>
      <c r="E285" s="133">
        <v>1323</v>
      </c>
      <c r="F285" s="189">
        <v>147</v>
      </c>
    </row>
    <row r="286" spans="1:6" hidden="1" x14ac:dyDescent="0.2">
      <c r="A286" s="201" t="e">
        <v>#N/A</v>
      </c>
      <c r="B286" s="1" t="s">
        <v>714</v>
      </c>
      <c r="C286" s="2" t="s">
        <v>1463</v>
      </c>
      <c r="D286" s="133" t="s">
        <v>1317</v>
      </c>
      <c r="E286" s="133">
        <v>0</v>
      </c>
      <c r="F286" s="189" t="s">
        <v>1317</v>
      </c>
    </row>
    <row r="287" spans="1:6" x14ac:dyDescent="0.2">
      <c r="A287" s="201">
        <v>59</v>
      </c>
      <c r="B287" s="1" t="s">
        <v>715</v>
      </c>
      <c r="C287" s="2" t="s">
        <v>1297</v>
      </c>
      <c r="D287" s="217">
        <v>58</v>
      </c>
      <c r="E287" s="133">
        <v>9538</v>
      </c>
      <c r="F287" s="189">
        <v>164.44827586206895</v>
      </c>
    </row>
    <row r="288" spans="1:6" x14ac:dyDescent="0.2">
      <c r="A288" s="202"/>
      <c r="B288" s="136"/>
      <c r="C288" s="137" t="s">
        <v>1069</v>
      </c>
      <c r="D288" s="220">
        <v>224</v>
      </c>
      <c r="E288" s="134">
        <v>37093</v>
      </c>
      <c r="F288" s="188">
        <v>165.59375</v>
      </c>
    </row>
    <row r="289" spans="1:6" ht="15.75" x14ac:dyDescent="0.25">
      <c r="A289" s="200" t="s">
        <v>716</v>
      </c>
      <c r="B289" s="138" t="s">
        <v>174</v>
      </c>
      <c r="C289" s="139" t="s">
        <v>1069</v>
      </c>
      <c r="D289" s="219"/>
      <c r="E289" s="143"/>
      <c r="F289" s="187" t="s">
        <v>1317</v>
      </c>
    </row>
    <row r="290" spans="1:6" x14ac:dyDescent="0.2">
      <c r="A290" s="201" t="s">
        <v>1317</v>
      </c>
      <c r="B290" s="1" t="s">
        <v>717</v>
      </c>
      <c r="C290" s="2" t="s">
        <v>1297</v>
      </c>
      <c r="D290" s="217">
        <v>12</v>
      </c>
      <c r="E290" s="133">
        <v>2016</v>
      </c>
      <c r="F290" s="189">
        <v>168</v>
      </c>
    </row>
    <row r="291" spans="1:6" hidden="1" x14ac:dyDescent="0.2">
      <c r="A291" s="201" t="e">
        <v>#N/A</v>
      </c>
      <c r="B291" s="101" t="s">
        <v>1334</v>
      </c>
      <c r="C291" s="2" t="s">
        <v>1463</v>
      </c>
      <c r="D291" s="133" t="s">
        <v>1317</v>
      </c>
      <c r="E291" s="133">
        <v>0</v>
      </c>
      <c r="F291" s="189" t="s">
        <v>1317</v>
      </c>
    </row>
    <row r="292" spans="1:6" hidden="1" x14ac:dyDescent="0.2">
      <c r="A292" s="201" t="e">
        <v>#N/A</v>
      </c>
      <c r="B292" s="101" t="s">
        <v>1065</v>
      </c>
      <c r="C292" s="2" t="s">
        <v>1463</v>
      </c>
      <c r="D292" s="133" t="s">
        <v>1317</v>
      </c>
      <c r="E292" s="133">
        <v>0</v>
      </c>
      <c r="F292" s="189" t="s">
        <v>1317</v>
      </c>
    </row>
    <row r="293" spans="1:6" x14ac:dyDescent="0.2">
      <c r="A293" s="201" t="s">
        <v>1317</v>
      </c>
      <c r="B293" s="1" t="s">
        <v>718</v>
      </c>
      <c r="C293" s="2" t="s">
        <v>1297</v>
      </c>
      <c r="D293" s="217">
        <v>33</v>
      </c>
      <c r="E293" s="133">
        <v>4672</v>
      </c>
      <c r="F293" s="189">
        <v>141.57575757575756</v>
      </c>
    </row>
    <row r="294" spans="1:6" x14ac:dyDescent="0.2">
      <c r="A294" s="201" t="s">
        <v>1317</v>
      </c>
      <c r="B294" s="101" t="s">
        <v>1008</v>
      </c>
      <c r="C294" s="2" t="s">
        <v>1297</v>
      </c>
      <c r="D294" s="217">
        <v>24</v>
      </c>
      <c r="E294" s="133">
        <v>3815</v>
      </c>
      <c r="F294" s="189">
        <v>158.95833333333334</v>
      </c>
    </row>
    <row r="295" spans="1:6" x14ac:dyDescent="0.2">
      <c r="A295" s="201" t="s">
        <v>1317</v>
      </c>
      <c r="B295" s="1" t="s">
        <v>719</v>
      </c>
      <c r="C295" s="2" t="s">
        <v>1297</v>
      </c>
      <c r="D295" s="217">
        <v>12</v>
      </c>
      <c r="E295" s="133">
        <v>1832</v>
      </c>
      <c r="F295" s="189">
        <v>152.66666666666666</v>
      </c>
    </row>
    <row r="296" spans="1:6" hidden="1" x14ac:dyDescent="0.2">
      <c r="A296" s="201" t="e">
        <v>#N/A</v>
      </c>
      <c r="B296" s="1" t="s">
        <v>720</v>
      </c>
      <c r="C296" s="2" t="s">
        <v>1463</v>
      </c>
      <c r="D296" s="133" t="s">
        <v>1317</v>
      </c>
      <c r="E296" s="133">
        <v>0</v>
      </c>
      <c r="F296" s="189" t="s">
        <v>1317</v>
      </c>
    </row>
    <row r="297" spans="1:6" x14ac:dyDescent="0.2">
      <c r="A297" s="201" t="s">
        <v>1317</v>
      </c>
      <c r="B297" s="1" t="s">
        <v>721</v>
      </c>
      <c r="C297" s="2" t="s">
        <v>1297</v>
      </c>
      <c r="D297" s="217">
        <v>27</v>
      </c>
      <c r="E297" s="133">
        <v>3729</v>
      </c>
      <c r="F297" s="189">
        <v>138.11111111111111</v>
      </c>
    </row>
    <row r="298" spans="1:6" x14ac:dyDescent="0.2">
      <c r="A298" s="201" t="e">
        <v>#N/A</v>
      </c>
      <c r="B298" s="101" t="s">
        <v>1048</v>
      </c>
      <c r="C298" s="2" t="s">
        <v>1297</v>
      </c>
      <c r="D298" s="217">
        <v>33</v>
      </c>
      <c r="E298" s="133">
        <v>5398</v>
      </c>
      <c r="F298" s="189">
        <v>163.57575757575756</v>
      </c>
    </row>
    <row r="299" spans="1:6" x14ac:dyDescent="0.2">
      <c r="A299" s="201" t="s">
        <v>1317</v>
      </c>
      <c r="B299" s="1" t="s">
        <v>722</v>
      </c>
      <c r="C299" s="2" t="s">
        <v>1297</v>
      </c>
      <c r="D299" s="217">
        <v>27</v>
      </c>
      <c r="E299" s="133">
        <v>3442</v>
      </c>
      <c r="F299" s="189">
        <v>127.48148148148148</v>
      </c>
    </row>
    <row r="300" spans="1:6" x14ac:dyDescent="0.2">
      <c r="A300" s="202"/>
      <c r="B300" s="136"/>
      <c r="C300" s="137" t="s">
        <v>1069</v>
      </c>
      <c r="D300" s="220">
        <v>168</v>
      </c>
      <c r="E300" s="134">
        <v>24904</v>
      </c>
      <c r="F300" s="188">
        <v>148.23809523809524</v>
      </c>
    </row>
    <row r="301" spans="1:6" ht="15.75" x14ac:dyDescent="0.25">
      <c r="A301" s="200" t="s">
        <v>724</v>
      </c>
      <c r="B301" s="138" t="s">
        <v>175</v>
      </c>
      <c r="C301" s="139" t="s">
        <v>1069</v>
      </c>
      <c r="D301" s="219"/>
      <c r="E301" s="143"/>
      <c r="F301" s="187" t="s">
        <v>1317</v>
      </c>
    </row>
    <row r="302" spans="1:6" x14ac:dyDescent="0.2">
      <c r="A302" s="201" t="s">
        <v>1317</v>
      </c>
      <c r="B302" s="1" t="s">
        <v>723</v>
      </c>
      <c r="C302" s="2" t="s">
        <v>1297</v>
      </c>
      <c r="D302" s="217">
        <v>36</v>
      </c>
      <c r="E302" s="133">
        <v>5521</v>
      </c>
      <c r="F302" s="189">
        <v>153.36111111111111</v>
      </c>
    </row>
    <row r="303" spans="1:6" hidden="1" x14ac:dyDescent="0.2">
      <c r="A303" s="201" t="e">
        <v>#N/A</v>
      </c>
      <c r="B303" s="1" t="s">
        <v>725</v>
      </c>
      <c r="C303" s="2" t="s">
        <v>1463</v>
      </c>
      <c r="D303" s="133" t="s">
        <v>1317</v>
      </c>
      <c r="E303" s="133">
        <v>0</v>
      </c>
      <c r="F303" s="189" t="s">
        <v>1317</v>
      </c>
    </row>
    <row r="304" spans="1:6" x14ac:dyDescent="0.2">
      <c r="A304" s="201" t="s">
        <v>1317</v>
      </c>
      <c r="B304" s="1" t="s">
        <v>726</v>
      </c>
      <c r="C304" s="2" t="s">
        <v>1297</v>
      </c>
      <c r="D304" s="217">
        <v>33</v>
      </c>
      <c r="E304" s="133">
        <v>5288</v>
      </c>
      <c r="F304" s="189">
        <v>160.24242424242425</v>
      </c>
    </row>
    <row r="305" spans="1:6" x14ac:dyDescent="0.2">
      <c r="A305" s="201" t="s">
        <v>1317</v>
      </c>
      <c r="B305" s="1" t="s">
        <v>727</v>
      </c>
      <c r="C305" s="2" t="s">
        <v>1297</v>
      </c>
      <c r="D305" s="217">
        <v>3</v>
      </c>
      <c r="E305" s="133">
        <v>432</v>
      </c>
      <c r="F305" s="189">
        <v>144</v>
      </c>
    </row>
    <row r="306" spans="1:6" hidden="1" x14ac:dyDescent="0.2">
      <c r="A306" s="201" t="e">
        <v>#N/A</v>
      </c>
      <c r="B306" s="1" t="s">
        <v>458</v>
      </c>
      <c r="C306" s="2" t="s">
        <v>1463</v>
      </c>
      <c r="D306" s="133" t="s">
        <v>1317</v>
      </c>
      <c r="E306" s="133">
        <v>0</v>
      </c>
      <c r="F306" s="189" t="s">
        <v>1317</v>
      </c>
    </row>
    <row r="307" spans="1:6" x14ac:dyDescent="0.2">
      <c r="A307" s="201">
        <v>65</v>
      </c>
      <c r="B307" s="1" t="s">
        <v>728</v>
      </c>
      <c r="C307" s="2" t="s">
        <v>1297</v>
      </c>
      <c r="D307" s="217">
        <v>78</v>
      </c>
      <c r="E307" s="133">
        <v>12736</v>
      </c>
      <c r="F307" s="189">
        <v>163.28205128205127</v>
      </c>
    </row>
    <row r="308" spans="1:6" hidden="1" x14ac:dyDescent="0.2">
      <c r="A308" s="201" t="e">
        <v>#N/A</v>
      </c>
      <c r="B308" s="1" t="s">
        <v>729</v>
      </c>
      <c r="C308" s="2" t="s">
        <v>1463</v>
      </c>
      <c r="D308" s="133" t="s">
        <v>1317</v>
      </c>
      <c r="E308" s="133">
        <v>0</v>
      </c>
      <c r="F308" s="189" t="s">
        <v>1317</v>
      </c>
    </row>
    <row r="309" spans="1:6" hidden="1" x14ac:dyDescent="0.2">
      <c r="A309" s="201" t="e">
        <v>#N/A</v>
      </c>
      <c r="B309" s="1" t="s">
        <v>730</v>
      </c>
      <c r="C309" s="2" t="s">
        <v>1463</v>
      </c>
      <c r="D309" s="133" t="s">
        <v>1317</v>
      </c>
      <c r="E309" s="133">
        <v>0</v>
      </c>
      <c r="F309" s="189" t="s">
        <v>1317</v>
      </c>
    </row>
    <row r="310" spans="1:6" hidden="1" x14ac:dyDescent="0.2">
      <c r="A310" s="201" t="e">
        <v>#N/A</v>
      </c>
      <c r="B310" s="1" t="s">
        <v>501</v>
      </c>
      <c r="C310" s="2" t="s">
        <v>1463</v>
      </c>
      <c r="D310" s="133" t="s">
        <v>1317</v>
      </c>
      <c r="E310" s="133">
        <v>0</v>
      </c>
      <c r="F310" s="189" t="s">
        <v>1317</v>
      </c>
    </row>
    <row r="311" spans="1:6" hidden="1" x14ac:dyDescent="0.2">
      <c r="A311" s="201" t="e">
        <v>#N/A</v>
      </c>
      <c r="B311" s="1" t="s">
        <v>731</v>
      </c>
      <c r="C311" s="2" t="s">
        <v>1463</v>
      </c>
      <c r="D311" s="133" t="s">
        <v>1317</v>
      </c>
      <c r="E311" s="133">
        <v>0</v>
      </c>
      <c r="F311" s="189" t="s">
        <v>1317</v>
      </c>
    </row>
    <row r="312" spans="1:6" x14ac:dyDescent="0.2">
      <c r="A312" s="201">
        <v>88</v>
      </c>
      <c r="B312" s="101" t="s">
        <v>1361</v>
      </c>
      <c r="C312" s="2" t="s">
        <v>1297</v>
      </c>
      <c r="D312" s="217">
        <v>87</v>
      </c>
      <c r="E312" s="133">
        <v>13313</v>
      </c>
      <c r="F312" s="189">
        <v>153.02298850574712</v>
      </c>
    </row>
    <row r="313" spans="1:6" x14ac:dyDescent="0.2">
      <c r="A313" s="201">
        <v>6</v>
      </c>
      <c r="B313" s="101" t="s">
        <v>1362</v>
      </c>
      <c r="C313" s="2" t="s">
        <v>1297</v>
      </c>
      <c r="D313" s="217">
        <v>69</v>
      </c>
      <c r="E313" s="133">
        <v>11582</v>
      </c>
      <c r="F313" s="189">
        <v>167.85507246376812</v>
      </c>
    </row>
    <row r="314" spans="1:6" hidden="1" x14ac:dyDescent="0.2">
      <c r="A314" s="201" t="e">
        <v>#N/A</v>
      </c>
      <c r="B314" s="101" t="s">
        <v>1107</v>
      </c>
      <c r="C314" s="2" t="s">
        <v>1463</v>
      </c>
      <c r="D314" s="133" t="s">
        <v>1317</v>
      </c>
      <c r="E314" s="133">
        <v>0</v>
      </c>
      <c r="F314" s="189" t="s">
        <v>1317</v>
      </c>
    </row>
    <row r="315" spans="1:6" hidden="1" x14ac:dyDescent="0.2">
      <c r="A315" s="201" t="e">
        <v>#N/A</v>
      </c>
      <c r="B315" s="1" t="s">
        <v>732</v>
      </c>
      <c r="C315" s="2" t="s">
        <v>1463</v>
      </c>
      <c r="D315" s="133" t="s">
        <v>1317</v>
      </c>
      <c r="E315" s="133">
        <v>0</v>
      </c>
      <c r="F315" s="189" t="s">
        <v>1317</v>
      </c>
    </row>
    <row r="316" spans="1:6" x14ac:dyDescent="0.2">
      <c r="A316" s="201">
        <v>82</v>
      </c>
      <c r="B316" s="1" t="s">
        <v>733</v>
      </c>
      <c r="C316" s="2" t="s">
        <v>1297</v>
      </c>
      <c r="D316" s="217">
        <v>57</v>
      </c>
      <c r="E316" s="133">
        <v>8934</v>
      </c>
      <c r="F316" s="189">
        <v>156.73684210526315</v>
      </c>
    </row>
    <row r="317" spans="1:6" hidden="1" x14ac:dyDescent="0.2">
      <c r="A317" s="201" t="e">
        <v>#N/A</v>
      </c>
      <c r="B317" s="1" t="s">
        <v>734</v>
      </c>
      <c r="C317" s="2" t="s">
        <v>1463</v>
      </c>
      <c r="D317" s="133" t="s">
        <v>1317</v>
      </c>
      <c r="E317" s="133">
        <v>0</v>
      </c>
      <c r="F317" s="189" t="s">
        <v>1317</v>
      </c>
    </row>
    <row r="318" spans="1:6" x14ac:dyDescent="0.2">
      <c r="A318" s="201">
        <v>48</v>
      </c>
      <c r="B318" s="1" t="s">
        <v>735</v>
      </c>
      <c r="C318" s="2" t="s">
        <v>1297</v>
      </c>
      <c r="D318" s="217">
        <v>104</v>
      </c>
      <c r="E318" s="133">
        <v>17648</v>
      </c>
      <c r="F318" s="189">
        <v>169.69230769230768</v>
      </c>
    </row>
    <row r="319" spans="1:6" hidden="1" x14ac:dyDescent="0.2">
      <c r="A319" s="201" t="e">
        <v>#N/A</v>
      </c>
      <c r="B319" s="101" t="s">
        <v>1068</v>
      </c>
      <c r="C319" s="2" t="s">
        <v>1463</v>
      </c>
      <c r="D319" s="133" t="s">
        <v>1317</v>
      </c>
      <c r="E319" s="133">
        <v>0</v>
      </c>
      <c r="F319" s="189" t="s">
        <v>1317</v>
      </c>
    </row>
    <row r="320" spans="1:6" hidden="1" x14ac:dyDescent="0.2">
      <c r="A320" s="201" t="e">
        <v>#N/A</v>
      </c>
      <c r="B320" s="1" t="s">
        <v>736</v>
      </c>
      <c r="C320" s="2" t="s">
        <v>1463</v>
      </c>
      <c r="D320" s="133" t="s">
        <v>1317</v>
      </c>
      <c r="E320" s="133">
        <v>0</v>
      </c>
      <c r="F320" s="189" t="s">
        <v>1317</v>
      </c>
    </row>
    <row r="321" spans="1:6" hidden="1" x14ac:dyDescent="0.2">
      <c r="A321" s="201" t="e">
        <v>#N/A</v>
      </c>
      <c r="B321" s="1" t="s">
        <v>737</v>
      </c>
      <c r="C321" s="2" t="s">
        <v>1463</v>
      </c>
      <c r="D321" s="133" t="s">
        <v>1317</v>
      </c>
      <c r="E321" s="133">
        <v>0</v>
      </c>
      <c r="F321" s="189" t="s">
        <v>1317</v>
      </c>
    </row>
    <row r="322" spans="1:6" x14ac:dyDescent="0.2">
      <c r="A322" s="201" t="s">
        <v>1317</v>
      </c>
      <c r="B322" s="1" t="s">
        <v>738</v>
      </c>
      <c r="C322" s="2" t="s">
        <v>1297</v>
      </c>
      <c r="D322" s="217">
        <v>30</v>
      </c>
      <c r="E322" s="133">
        <v>4272</v>
      </c>
      <c r="F322" s="189">
        <v>142.4</v>
      </c>
    </row>
    <row r="323" spans="1:6" x14ac:dyDescent="0.2">
      <c r="A323" s="201" t="s">
        <v>1317</v>
      </c>
      <c r="B323" s="101" t="s">
        <v>1301</v>
      </c>
      <c r="C323" s="2" t="s">
        <v>1297</v>
      </c>
      <c r="D323" s="217">
        <v>3</v>
      </c>
      <c r="E323" s="133">
        <v>374</v>
      </c>
      <c r="F323" s="189">
        <v>124.66666666666667</v>
      </c>
    </row>
    <row r="324" spans="1:6" x14ac:dyDescent="0.2">
      <c r="A324" s="201" t="s">
        <v>1317</v>
      </c>
      <c r="B324" s="1" t="s">
        <v>739</v>
      </c>
      <c r="C324" s="2" t="s">
        <v>1297</v>
      </c>
      <c r="D324" s="217">
        <v>45</v>
      </c>
      <c r="E324" s="133">
        <v>6052</v>
      </c>
      <c r="F324" s="189">
        <v>134.48888888888888</v>
      </c>
    </row>
    <row r="325" spans="1:6" hidden="1" x14ac:dyDescent="0.2">
      <c r="A325" s="201" t="e">
        <v>#N/A</v>
      </c>
      <c r="B325" s="101" t="s">
        <v>1343</v>
      </c>
      <c r="C325" s="2" t="s">
        <v>1463</v>
      </c>
      <c r="D325" s="133" t="s">
        <v>1317</v>
      </c>
      <c r="E325" s="133">
        <v>0</v>
      </c>
      <c r="F325" s="189" t="s">
        <v>1317</v>
      </c>
    </row>
    <row r="326" spans="1:6" hidden="1" x14ac:dyDescent="0.2">
      <c r="A326" s="201" t="e">
        <v>#N/A</v>
      </c>
      <c r="B326" s="1" t="s">
        <v>740</v>
      </c>
      <c r="C326" s="2" t="s">
        <v>1463</v>
      </c>
      <c r="D326" s="133" t="s">
        <v>1317</v>
      </c>
      <c r="E326" s="133">
        <v>0</v>
      </c>
      <c r="F326" s="189" t="s">
        <v>1317</v>
      </c>
    </row>
    <row r="327" spans="1:6" hidden="1" x14ac:dyDescent="0.2">
      <c r="A327" s="201" t="e">
        <v>#N/A</v>
      </c>
      <c r="B327" s="101" t="s">
        <v>1345</v>
      </c>
      <c r="C327" s="2" t="s">
        <v>1463</v>
      </c>
      <c r="D327" s="133" t="s">
        <v>1317</v>
      </c>
      <c r="E327" s="133">
        <v>0</v>
      </c>
      <c r="F327" s="189" t="s">
        <v>1317</v>
      </c>
    </row>
    <row r="328" spans="1:6" hidden="1" x14ac:dyDescent="0.2">
      <c r="A328" s="201" t="e">
        <v>#N/A</v>
      </c>
      <c r="B328" s="1" t="s">
        <v>741</v>
      </c>
      <c r="C328" s="2" t="s">
        <v>1463</v>
      </c>
      <c r="D328" s="133" t="s">
        <v>1317</v>
      </c>
      <c r="E328" s="133">
        <v>0</v>
      </c>
      <c r="F328" s="189" t="s">
        <v>1317</v>
      </c>
    </row>
    <row r="329" spans="1:6" x14ac:dyDescent="0.2">
      <c r="A329" s="201" t="e">
        <v>#N/A</v>
      </c>
      <c r="B329" s="101" t="s">
        <v>1119</v>
      </c>
      <c r="C329" s="2" t="s">
        <v>1297</v>
      </c>
      <c r="D329" s="217">
        <v>3</v>
      </c>
      <c r="E329" s="133">
        <v>363</v>
      </c>
      <c r="F329" s="189">
        <v>121</v>
      </c>
    </row>
    <row r="330" spans="1:6" hidden="1" x14ac:dyDescent="0.2">
      <c r="A330" s="201" t="e">
        <v>#N/A</v>
      </c>
      <c r="B330" s="1" t="s">
        <v>502</v>
      </c>
      <c r="C330" s="2" t="s">
        <v>1463</v>
      </c>
      <c r="D330" s="133" t="s">
        <v>1317</v>
      </c>
      <c r="E330" s="133">
        <v>0</v>
      </c>
      <c r="F330" s="189" t="s">
        <v>1317</v>
      </c>
    </row>
    <row r="331" spans="1:6" hidden="1" x14ac:dyDescent="0.2">
      <c r="A331" s="201" t="e">
        <v>#N/A</v>
      </c>
      <c r="B331" s="1" t="s">
        <v>742</v>
      </c>
      <c r="C331" s="2" t="s">
        <v>1463</v>
      </c>
      <c r="D331" s="133" t="s">
        <v>1317</v>
      </c>
      <c r="E331" s="133">
        <v>0</v>
      </c>
      <c r="F331" s="189" t="s">
        <v>1317</v>
      </c>
    </row>
    <row r="332" spans="1:6" hidden="1" x14ac:dyDescent="0.2">
      <c r="A332" s="201" t="e">
        <v>#N/A</v>
      </c>
      <c r="B332" s="1" t="s">
        <v>743</v>
      </c>
      <c r="C332" s="2" t="s">
        <v>1463</v>
      </c>
      <c r="D332" s="133" t="s">
        <v>1317</v>
      </c>
      <c r="E332" s="133">
        <v>0</v>
      </c>
      <c r="F332" s="189" t="s">
        <v>1317</v>
      </c>
    </row>
    <row r="333" spans="1:6" x14ac:dyDescent="0.2">
      <c r="A333" s="202"/>
      <c r="B333" s="136"/>
      <c r="C333" s="137" t="s">
        <v>1069</v>
      </c>
      <c r="D333" s="220">
        <v>548</v>
      </c>
      <c r="E333" s="134">
        <v>86515</v>
      </c>
      <c r="F333" s="188">
        <v>157.87408759124088</v>
      </c>
    </row>
    <row r="334" spans="1:6" ht="15.75" x14ac:dyDescent="0.25">
      <c r="A334" s="200" t="s">
        <v>745</v>
      </c>
      <c r="B334" s="138" t="s">
        <v>176</v>
      </c>
      <c r="C334" s="139" t="s">
        <v>1069</v>
      </c>
      <c r="D334" s="219"/>
      <c r="E334" s="143"/>
      <c r="F334" s="187" t="s">
        <v>1317</v>
      </c>
    </row>
    <row r="335" spans="1:6" hidden="1" x14ac:dyDescent="0.2">
      <c r="A335" s="201" t="e">
        <v>#N/A</v>
      </c>
      <c r="B335" s="101" t="s">
        <v>1180</v>
      </c>
      <c r="C335" s="2" t="s">
        <v>1463</v>
      </c>
      <c r="D335" s="133" t="s">
        <v>1317</v>
      </c>
      <c r="E335" s="133">
        <v>0</v>
      </c>
      <c r="F335" s="189" t="s">
        <v>1317</v>
      </c>
    </row>
    <row r="336" spans="1:6" hidden="1" x14ac:dyDescent="0.2">
      <c r="A336" s="201" t="e">
        <v>#N/A</v>
      </c>
      <c r="B336" s="1" t="s">
        <v>240</v>
      </c>
      <c r="C336" s="2" t="s">
        <v>1463</v>
      </c>
      <c r="D336" s="133" t="s">
        <v>1317</v>
      </c>
      <c r="E336" s="133">
        <v>0</v>
      </c>
      <c r="F336" s="189" t="s">
        <v>1317</v>
      </c>
    </row>
    <row r="337" spans="1:6" hidden="1" x14ac:dyDescent="0.2">
      <c r="A337" s="201" t="e">
        <v>#N/A</v>
      </c>
      <c r="B337" s="1" t="s">
        <v>744</v>
      </c>
      <c r="C337" s="2" t="s">
        <v>1463</v>
      </c>
      <c r="D337" s="133" t="s">
        <v>1317</v>
      </c>
      <c r="E337" s="133">
        <v>0</v>
      </c>
      <c r="F337" s="189" t="s">
        <v>1317</v>
      </c>
    </row>
    <row r="338" spans="1:6" hidden="1" x14ac:dyDescent="0.2">
      <c r="A338" s="201" t="e">
        <v>#N/A</v>
      </c>
      <c r="B338" s="1" t="s">
        <v>746</v>
      </c>
      <c r="C338" s="2" t="s">
        <v>1463</v>
      </c>
      <c r="D338" s="133" t="s">
        <v>1317</v>
      </c>
      <c r="E338" s="133">
        <v>0</v>
      </c>
      <c r="F338" s="189" t="s">
        <v>1317</v>
      </c>
    </row>
    <row r="339" spans="1:6" hidden="1" x14ac:dyDescent="0.2">
      <c r="A339" s="201" t="e">
        <v>#N/A</v>
      </c>
      <c r="B339" s="1" t="s">
        <v>747</v>
      </c>
      <c r="C339" s="2" t="s">
        <v>1463</v>
      </c>
      <c r="D339" s="133" t="s">
        <v>1317</v>
      </c>
      <c r="E339" s="133">
        <v>0</v>
      </c>
      <c r="F339" s="189" t="s">
        <v>1317</v>
      </c>
    </row>
    <row r="340" spans="1:6" hidden="1" x14ac:dyDescent="0.2">
      <c r="A340" s="201" t="e">
        <v>#N/A</v>
      </c>
      <c r="B340" s="4" t="s">
        <v>748</v>
      </c>
      <c r="C340" s="2" t="s">
        <v>1463</v>
      </c>
      <c r="D340" s="133" t="s">
        <v>1317</v>
      </c>
      <c r="E340" s="133">
        <v>0</v>
      </c>
      <c r="F340" s="189" t="s">
        <v>1317</v>
      </c>
    </row>
    <row r="341" spans="1:6" x14ac:dyDescent="0.2">
      <c r="A341" s="201" t="e">
        <v>#N/A</v>
      </c>
      <c r="B341" s="101" t="s">
        <v>1108</v>
      </c>
      <c r="C341" s="2" t="s">
        <v>1297</v>
      </c>
      <c r="D341" s="217">
        <v>11</v>
      </c>
      <c r="E341" s="133">
        <v>1829</v>
      </c>
      <c r="F341" s="189">
        <v>166.27272727272728</v>
      </c>
    </row>
    <row r="342" spans="1:6" x14ac:dyDescent="0.2">
      <c r="A342" s="201">
        <v>75</v>
      </c>
      <c r="B342" s="1" t="s">
        <v>749</v>
      </c>
      <c r="C342" s="2" t="s">
        <v>1297</v>
      </c>
      <c r="D342" s="217">
        <v>50</v>
      </c>
      <c r="E342" s="133">
        <v>7919</v>
      </c>
      <c r="F342" s="189">
        <v>158.38</v>
      </c>
    </row>
    <row r="343" spans="1:6" x14ac:dyDescent="0.2">
      <c r="A343" s="201" t="e">
        <v>#N/A</v>
      </c>
      <c r="B343" s="101" t="s">
        <v>1150</v>
      </c>
      <c r="C343" s="2" t="s">
        <v>1297</v>
      </c>
      <c r="D343" s="217">
        <v>41</v>
      </c>
      <c r="E343" s="133">
        <v>5451</v>
      </c>
      <c r="F343" s="189">
        <v>132.95121951219511</v>
      </c>
    </row>
    <row r="344" spans="1:6" hidden="1" x14ac:dyDescent="0.2">
      <c r="A344" s="201" t="e">
        <v>#N/A</v>
      </c>
      <c r="B344" s="1" t="s">
        <v>938</v>
      </c>
      <c r="C344" s="2" t="s">
        <v>1463</v>
      </c>
      <c r="D344" s="133" t="s">
        <v>1317</v>
      </c>
      <c r="E344" s="133">
        <v>0</v>
      </c>
      <c r="F344" s="189" t="s">
        <v>1317</v>
      </c>
    </row>
    <row r="345" spans="1:6" hidden="1" x14ac:dyDescent="0.2">
      <c r="A345" s="201" t="e">
        <v>#N/A</v>
      </c>
      <c r="B345" s="1" t="s">
        <v>750</v>
      </c>
      <c r="C345" s="2" t="s">
        <v>1463</v>
      </c>
      <c r="D345" s="133" t="s">
        <v>1317</v>
      </c>
      <c r="E345" s="133">
        <v>0</v>
      </c>
      <c r="F345" s="189" t="s">
        <v>1317</v>
      </c>
    </row>
    <row r="346" spans="1:6" x14ac:dyDescent="0.2">
      <c r="A346" s="201" t="s">
        <v>1317</v>
      </c>
      <c r="B346" s="101" t="s">
        <v>1290</v>
      </c>
      <c r="C346" s="2" t="s">
        <v>1297</v>
      </c>
      <c r="D346" s="217">
        <v>24</v>
      </c>
      <c r="E346" s="133">
        <v>3735</v>
      </c>
      <c r="F346" s="189">
        <v>155.625</v>
      </c>
    </row>
    <row r="347" spans="1:6" x14ac:dyDescent="0.2">
      <c r="A347" s="201" t="e">
        <v>#N/A</v>
      </c>
      <c r="B347" s="1" t="s">
        <v>751</v>
      </c>
      <c r="C347" s="2" t="s">
        <v>1297</v>
      </c>
      <c r="D347" s="217">
        <v>28</v>
      </c>
      <c r="E347" s="133">
        <v>4541</v>
      </c>
      <c r="F347" s="189">
        <v>162.17857142857142</v>
      </c>
    </row>
    <row r="348" spans="1:6" x14ac:dyDescent="0.2">
      <c r="A348" s="201" t="e">
        <v>#N/A</v>
      </c>
      <c r="B348" s="1" t="s">
        <v>752</v>
      </c>
      <c r="C348" s="2" t="s">
        <v>1297</v>
      </c>
      <c r="D348" s="217">
        <v>35</v>
      </c>
      <c r="E348" s="133">
        <v>6018</v>
      </c>
      <c r="F348" s="189">
        <v>171.94285714285715</v>
      </c>
    </row>
    <row r="349" spans="1:6" x14ac:dyDescent="0.2">
      <c r="A349" s="201" t="s">
        <v>1317</v>
      </c>
      <c r="B349" s="1" t="s">
        <v>753</v>
      </c>
      <c r="C349" s="2" t="s">
        <v>1297</v>
      </c>
      <c r="D349" s="217">
        <v>6</v>
      </c>
      <c r="E349" s="133">
        <v>855</v>
      </c>
      <c r="F349" s="189">
        <v>142.5</v>
      </c>
    </row>
    <row r="350" spans="1:6" hidden="1" x14ac:dyDescent="0.2">
      <c r="A350" s="201" t="e">
        <v>#N/A</v>
      </c>
      <c r="B350" s="1" t="s">
        <v>754</v>
      </c>
      <c r="C350" s="2" t="s">
        <v>1463</v>
      </c>
      <c r="D350" s="133" t="s">
        <v>1317</v>
      </c>
      <c r="E350" s="133">
        <v>0</v>
      </c>
      <c r="F350" s="189" t="s">
        <v>1317</v>
      </c>
    </row>
    <row r="351" spans="1:6" hidden="1" x14ac:dyDescent="0.2">
      <c r="A351" s="201" t="e">
        <v>#N/A</v>
      </c>
      <c r="B351" s="1" t="s">
        <v>755</v>
      </c>
      <c r="C351" s="2" t="s">
        <v>1463</v>
      </c>
      <c r="D351" s="133" t="s">
        <v>1317</v>
      </c>
      <c r="E351" s="133">
        <v>0</v>
      </c>
      <c r="F351" s="189" t="s">
        <v>1317</v>
      </c>
    </row>
    <row r="352" spans="1:6" hidden="1" x14ac:dyDescent="0.2">
      <c r="A352" s="201" t="e">
        <v>#N/A</v>
      </c>
      <c r="B352" s="1" t="s">
        <v>756</v>
      </c>
      <c r="C352" s="2" t="s">
        <v>1463</v>
      </c>
      <c r="D352" s="133" t="s">
        <v>1317</v>
      </c>
      <c r="E352" s="133">
        <v>0</v>
      </c>
      <c r="F352" s="189" t="s">
        <v>1317</v>
      </c>
    </row>
    <row r="353" spans="1:6" x14ac:dyDescent="0.2">
      <c r="A353" s="201" t="s">
        <v>1317</v>
      </c>
      <c r="B353" s="1" t="s">
        <v>631</v>
      </c>
      <c r="C353" s="2" t="s">
        <v>1297</v>
      </c>
      <c r="D353" s="217">
        <v>47</v>
      </c>
      <c r="E353" s="133">
        <v>8029</v>
      </c>
      <c r="F353" s="189">
        <v>170.82978723404256</v>
      </c>
    </row>
    <row r="354" spans="1:6" x14ac:dyDescent="0.2">
      <c r="A354" s="201" t="s">
        <v>1317</v>
      </c>
      <c r="B354" s="101" t="s">
        <v>1298</v>
      </c>
      <c r="C354" s="2" t="s">
        <v>1297</v>
      </c>
      <c r="D354" s="217">
        <v>30</v>
      </c>
      <c r="E354" s="133">
        <v>4794</v>
      </c>
      <c r="F354" s="189">
        <v>159.80000000000001</v>
      </c>
    </row>
    <row r="355" spans="1:6" hidden="1" x14ac:dyDescent="0.2">
      <c r="A355" s="201" t="e">
        <v>#N/A</v>
      </c>
      <c r="B355" s="1" t="s">
        <v>757</v>
      </c>
      <c r="C355" s="2" t="s">
        <v>1463</v>
      </c>
      <c r="D355" s="133" t="s">
        <v>1317</v>
      </c>
      <c r="E355" s="133">
        <v>0</v>
      </c>
      <c r="F355" s="189" t="s">
        <v>1317</v>
      </c>
    </row>
    <row r="356" spans="1:6" x14ac:dyDescent="0.2">
      <c r="A356" s="201" t="e">
        <v>#N/A</v>
      </c>
      <c r="B356" s="1" t="s">
        <v>758</v>
      </c>
      <c r="C356" s="2" t="s">
        <v>1297</v>
      </c>
      <c r="D356" s="217">
        <v>21</v>
      </c>
      <c r="E356" s="133">
        <v>3007</v>
      </c>
      <c r="F356" s="189">
        <v>143.1904761904762</v>
      </c>
    </row>
    <row r="357" spans="1:6" hidden="1" x14ac:dyDescent="0.2">
      <c r="A357" s="201" t="e">
        <v>#N/A</v>
      </c>
      <c r="B357" s="101" t="s">
        <v>1041</v>
      </c>
      <c r="C357" s="2" t="s">
        <v>1463</v>
      </c>
      <c r="D357" s="133" t="s">
        <v>1317</v>
      </c>
      <c r="E357" s="133">
        <v>0</v>
      </c>
      <c r="F357" s="189" t="s">
        <v>1317</v>
      </c>
    </row>
    <row r="358" spans="1:6" x14ac:dyDescent="0.2">
      <c r="A358" s="201" t="s">
        <v>1317</v>
      </c>
      <c r="B358" s="1" t="s">
        <v>759</v>
      </c>
      <c r="C358" s="2" t="s">
        <v>1297</v>
      </c>
      <c r="D358" s="217">
        <v>27</v>
      </c>
      <c r="E358" s="133">
        <v>4809</v>
      </c>
      <c r="F358" s="189">
        <v>178.11111111111111</v>
      </c>
    </row>
    <row r="359" spans="1:6" hidden="1" x14ac:dyDescent="0.2">
      <c r="A359" s="201" t="e">
        <v>#N/A</v>
      </c>
      <c r="B359" s="1" t="s">
        <v>463</v>
      </c>
      <c r="C359" s="2" t="s">
        <v>1463</v>
      </c>
      <c r="D359" s="133" t="s">
        <v>1317</v>
      </c>
      <c r="E359" s="133">
        <v>0</v>
      </c>
      <c r="F359" s="189" t="s">
        <v>1317</v>
      </c>
    </row>
    <row r="360" spans="1:6" hidden="1" x14ac:dyDescent="0.2">
      <c r="A360" s="201" t="e">
        <v>#N/A</v>
      </c>
      <c r="B360" s="1" t="s">
        <v>760</v>
      </c>
      <c r="C360" s="2" t="s">
        <v>1463</v>
      </c>
      <c r="D360" s="133" t="s">
        <v>1317</v>
      </c>
      <c r="E360" s="133">
        <v>0</v>
      </c>
      <c r="F360" s="189" t="s">
        <v>1317</v>
      </c>
    </row>
    <row r="361" spans="1:6" hidden="1" x14ac:dyDescent="0.2">
      <c r="A361" s="201" t="e">
        <v>#N/A</v>
      </c>
      <c r="B361" s="4" t="s">
        <v>761</v>
      </c>
      <c r="C361" s="2" t="s">
        <v>1463</v>
      </c>
      <c r="D361" s="133" t="s">
        <v>1317</v>
      </c>
      <c r="E361" s="133">
        <v>0</v>
      </c>
      <c r="F361" s="189" t="s">
        <v>1317</v>
      </c>
    </row>
    <row r="362" spans="1:6" hidden="1" x14ac:dyDescent="0.2">
      <c r="A362" s="201" t="e">
        <v>#N/A</v>
      </c>
      <c r="B362" s="1" t="s">
        <v>762</v>
      </c>
      <c r="C362" s="2" t="s">
        <v>1463</v>
      </c>
      <c r="D362" s="133" t="s">
        <v>1317</v>
      </c>
      <c r="E362" s="133">
        <v>0</v>
      </c>
      <c r="F362" s="189" t="s">
        <v>1317</v>
      </c>
    </row>
    <row r="363" spans="1:6" hidden="1" x14ac:dyDescent="0.2">
      <c r="A363" s="201" t="e">
        <v>#N/A</v>
      </c>
      <c r="B363" s="1" t="s">
        <v>503</v>
      </c>
      <c r="C363" s="2" t="s">
        <v>1463</v>
      </c>
      <c r="D363" s="133" t="s">
        <v>1317</v>
      </c>
      <c r="E363" s="133">
        <v>0</v>
      </c>
      <c r="F363" s="189" t="s">
        <v>1317</v>
      </c>
    </row>
    <row r="364" spans="1:6" hidden="1" x14ac:dyDescent="0.2">
      <c r="A364" s="201" t="e">
        <v>#N/A</v>
      </c>
      <c r="B364" s="1" t="s">
        <v>763</v>
      </c>
      <c r="C364" s="2" t="s">
        <v>1463</v>
      </c>
      <c r="D364" s="133" t="s">
        <v>1317</v>
      </c>
      <c r="E364" s="133">
        <v>0</v>
      </c>
      <c r="F364" s="189" t="s">
        <v>1317</v>
      </c>
    </row>
    <row r="365" spans="1:6" hidden="1" x14ac:dyDescent="0.2">
      <c r="A365" s="201" t="e">
        <v>#N/A</v>
      </c>
      <c r="B365" s="101" t="s">
        <v>1181</v>
      </c>
      <c r="C365" s="2" t="s">
        <v>1463</v>
      </c>
      <c r="D365" s="133" t="s">
        <v>1317</v>
      </c>
      <c r="E365" s="133">
        <v>0</v>
      </c>
      <c r="F365" s="189" t="s">
        <v>1317</v>
      </c>
    </row>
    <row r="366" spans="1:6" hidden="1" x14ac:dyDescent="0.2">
      <c r="A366" s="201" t="e">
        <v>#N/A</v>
      </c>
      <c r="B366" s="1" t="s">
        <v>764</v>
      </c>
      <c r="C366" s="2" t="s">
        <v>1463</v>
      </c>
      <c r="D366" s="133" t="s">
        <v>1317</v>
      </c>
      <c r="E366" s="133">
        <v>0</v>
      </c>
      <c r="F366" s="189" t="s">
        <v>1317</v>
      </c>
    </row>
    <row r="367" spans="1:6" x14ac:dyDescent="0.2">
      <c r="A367" s="201" t="s">
        <v>1317</v>
      </c>
      <c r="B367" s="1" t="s">
        <v>765</v>
      </c>
      <c r="C367" s="2" t="s">
        <v>1297</v>
      </c>
      <c r="D367" s="217">
        <v>30</v>
      </c>
      <c r="E367" s="133">
        <v>4397</v>
      </c>
      <c r="F367" s="189">
        <v>146.56666666666666</v>
      </c>
    </row>
    <row r="368" spans="1:6" hidden="1" x14ac:dyDescent="0.2">
      <c r="A368" s="201" t="e">
        <v>#N/A</v>
      </c>
      <c r="B368" s="101" t="s">
        <v>1025</v>
      </c>
      <c r="C368" s="2" t="s">
        <v>1463</v>
      </c>
      <c r="D368" s="133" t="s">
        <v>1317</v>
      </c>
      <c r="E368" s="133">
        <v>0</v>
      </c>
      <c r="F368" s="189" t="s">
        <v>1317</v>
      </c>
    </row>
    <row r="369" spans="1:6" x14ac:dyDescent="0.2">
      <c r="A369" s="201" t="s">
        <v>1317</v>
      </c>
      <c r="B369" s="1" t="s">
        <v>766</v>
      </c>
      <c r="C369" s="2" t="s">
        <v>1297</v>
      </c>
      <c r="D369" s="217">
        <v>35</v>
      </c>
      <c r="E369" s="133">
        <v>4897</v>
      </c>
      <c r="F369" s="189">
        <v>139.91428571428571</v>
      </c>
    </row>
    <row r="370" spans="1:6" hidden="1" x14ac:dyDescent="0.2">
      <c r="A370" s="201" t="e">
        <v>#N/A</v>
      </c>
      <c r="B370" s="101" t="s">
        <v>1037</v>
      </c>
      <c r="C370" s="2" t="s">
        <v>1463</v>
      </c>
      <c r="D370" s="133" t="s">
        <v>1317</v>
      </c>
      <c r="E370" s="133">
        <v>0</v>
      </c>
      <c r="F370" s="189" t="s">
        <v>1317</v>
      </c>
    </row>
    <row r="371" spans="1:6" hidden="1" x14ac:dyDescent="0.2">
      <c r="A371" s="201" t="e">
        <v>#N/A</v>
      </c>
      <c r="B371" s="1" t="s">
        <v>768</v>
      </c>
      <c r="C371" s="2" t="s">
        <v>1463</v>
      </c>
      <c r="D371" s="133" t="s">
        <v>1317</v>
      </c>
      <c r="E371" s="133">
        <v>0</v>
      </c>
      <c r="F371" s="189" t="s">
        <v>1317</v>
      </c>
    </row>
    <row r="372" spans="1:6" hidden="1" x14ac:dyDescent="0.2">
      <c r="A372" s="201" t="e">
        <v>#N/A</v>
      </c>
      <c r="B372" s="101" t="s">
        <v>1194</v>
      </c>
      <c r="C372" s="2" t="s">
        <v>1463</v>
      </c>
      <c r="D372" s="133" t="s">
        <v>1317</v>
      </c>
      <c r="E372" s="133">
        <v>0</v>
      </c>
      <c r="F372" s="189" t="s">
        <v>1317</v>
      </c>
    </row>
    <row r="373" spans="1:6" hidden="1" x14ac:dyDescent="0.2">
      <c r="A373" s="201" t="e">
        <v>#N/A</v>
      </c>
      <c r="B373" s="1" t="s">
        <v>769</v>
      </c>
      <c r="C373" s="2" t="s">
        <v>1463</v>
      </c>
      <c r="D373" s="133" t="s">
        <v>1317</v>
      </c>
      <c r="E373" s="133">
        <v>0</v>
      </c>
      <c r="F373" s="189" t="s">
        <v>1317</v>
      </c>
    </row>
    <row r="374" spans="1:6" x14ac:dyDescent="0.2">
      <c r="A374" s="201">
        <v>80</v>
      </c>
      <c r="B374" s="101" t="s">
        <v>1086</v>
      </c>
      <c r="C374" s="2" t="s">
        <v>1297</v>
      </c>
      <c r="D374" s="217">
        <v>57</v>
      </c>
      <c r="E374" s="133">
        <v>8956</v>
      </c>
      <c r="F374" s="189">
        <v>157.12280701754386</v>
      </c>
    </row>
    <row r="375" spans="1:6" hidden="1" x14ac:dyDescent="0.2">
      <c r="A375" s="201" t="e">
        <v>#N/A</v>
      </c>
      <c r="B375" s="1" t="s">
        <v>504</v>
      </c>
      <c r="C375" s="2" t="s">
        <v>1463</v>
      </c>
      <c r="D375" s="133" t="s">
        <v>1317</v>
      </c>
      <c r="E375" s="133">
        <v>0</v>
      </c>
      <c r="F375" s="189" t="s">
        <v>1317</v>
      </c>
    </row>
    <row r="376" spans="1:6" x14ac:dyDescent="0.2">
      <c r="A376" s="201" t="s">
        <v>1317</v>
      </c>
      <c r="B376" s="1" t="s">
        <v>770</v>
      </c>
      <c r="C376" s="2" t="s">
        <v>1297</v>
      </c>
      <c r="D376" s="217">
        <v>36</v>
      </c>
      <c r="E376" s="133">
        <v>6115</v>
      </c>
      <c r="F376" s="189">
        <v>169.86111111111111</v>
      </c>
    </row>
    <row r="377" spans="1:6" hidden="1" x14ac:dyDescent="0.2">
      <c r="A377" s="201" t="e">
        <v>#N/A</v>
      </c>
      <c r="B377" s="1" t="s">
        <v>771</v>
      </c>
      <c r="C377" s="2" t="s">
        <v>1463</v>
      </c>
      <c r="D377" s="133" t="s">
        <v>1317</v>
      </c>
      <c r="E377" s="133">
        <v>0</v>
      </c>
      <c r="F377" s="189" t="s">
        <v>1317</v>
      </c>
    </row>
    <row r="378" spans="1:6" hidden="1" x14ac:dyDescent="0.2">
      <c r="A378" s="201" t="e">
        <v>#N/A</v>
      </c>
      <c r="B378" s="1" t="s">
        <v>772</v>
      </c>
      <c r="C378" s="2" t="s">
        <v>1463</v>
      </c>
      <c r="D378" s="133" t="s">
        <v>1317</v>
      </c>
      <c r="E378" s="133">
        <v>0</v>
      </c>
      <c r="F378" s="189" t="s">
        <v>1317</v>
      </c>
    </row>
    <row r="379" spans="1:6" hidden="1" x14ac:dyDescent="0.2">
      <c r="A379" s="201" t="e">
        <v>#N/A</v>
      </c>
      <c r="B379" s="1" t="s">
        <v>773</v>
      </c>
      <c r="C379" s="2" t="s">
        <v>1463</v>
      </c>
      <c r="D379" s="133" t="s">
        <v>1317</v>
      </c>
      <c r="E379" s="133">
        <v>0</v>
      </c>
      <c r="F379" s="189" t="s">
        <v>1317</v>
      </c>
    </row>
    <row r="380" spans="1:6" hidden="1" x14ac:dyDescent="0.2">
      <c r="A380" s="201" t="e">
        <v>#N/A</v>
      </c>
      <c r="B380" s="101" t="s">
        <v>1202</v>
      </c>
      <c r="C380" s="2" t="s">
        <v>1463</v>
      </c>
      <c r="D380" s="133" t="s">
        <v>1317</v>
      </c>
      <c r="E380" s="133">
        <v>0</v>
      </c>
      <c r="F380" s="189" t="s">
        <v>1317</v>
      </c>
    </row>
    <row r="381" spans="1:6" hidden="1" x14ac:dyDescent="0.2">
      <c r="A381" s="201" t="e">
        <v>#N/A</v>
      </c>
      <c r="B381" s="101" t="s">
        <v>1382</v>
      </c>
      <c r="C381" s="2" t="s">
        <v>1463</v>
      </c>
      <c r="D381" s="133" t="s">
        <v>1317</v>
      </c>
      <c r="E381" s="133">
        <v>0</v>
      </c>
      <c r="F381" s="189" t="s">
        <v>1317</v>
      </c>
    </row>
    <row r="382" spans="1:6" x14ac:dyDescent="0.2">
      <c r="A382" s="201" t="s">
        <v>1317</v>
      </c>
      <c r="B382" s="1" t="s">
        <v>774</v>
      </c>
      <c r="C382" s="2" t="s">
        <v>1297</v>
      </c>
      <c r="D382" s="217">
        <v>15</v>
      </c>
      <c r="E382" s="133">
        <v>2504</v>
      </c>
      <c r="F382" s="189">
        <v>166.93333333333334</v>
      </c>
    </row>
    <row r="383" spans="1:6" hidden="1" x14ac:dyDescent="0.2">
      <c r="A383" s="201" t="e">
        <v>#N/A</v>
      </c>
      <c r="B383" s="1" t="s">
        <v>775</v>
      </c>
      <c r="C383" s="2" t="s">
        <v>1463</v>
      </c>
      <c r="D383" s="133" t="s">
        <v>1317</v>
      </c>
      <c r="E383" s="133">
        <v>0</v>
      </c>
      <c r="F383" s="189" t="s">
        <v>1317</v>
      </c>
    </row>
    <row r="384" spans="1:6" hidden="1" x14ac:dyDescent="0.2">
      <c r="A384" s="201" t="e">
        <v>#N/A</v>
      </c>
      <c r="B384" s="1" t="s">
        <v>776</v>
      </c>
      <c r="C384" s="2" t="s">
        <v>1463</v>
      </c>
      <c r="D384" s="133" t="s">
        <v>1317</v>
      </c>
      <c r="E384" s="133">
        <v>0</v>
      </c>
      <c r="F384" s="189" t="s">
        <v>1317</v>
      </c>
    </row>
    <row r="385" spans="1:6" hidden="1" x14ac:dyDescent="0.2">
      <c r="A385" s="201" t="e">
        <v>#N/A</v>
      </c>
      <c r="B385" s="101" t="s">
        <v>1124</v>
      </c>
      <c r="C385" s="2" t="s">
        <v>1463</v>
      </c>
      <c r="D385" s="133" t="s">
        <v>1317</v>
      </c>
      <c r="E385" s="133">
        <v>0</v>
      </c>
      <c r="F385" s="189" t="s">
        <v>1317</v>
      </c>
    </row>
    <row r="386" spans="1:6" hidden="1" x14ac:dyDescent="0.2">
      <c r="A386" s="201" t="e">
        <v>#N/A</v>
      </c>
      <c r="B386" s="1" t="s">
        <v>777</v>
      </c>
      <c r="C386" s="2" t="s">
        <v>1463</v>
      </c>
      <c r="D386" s="133" t="s">
        <v>1317</v>
      </c>
      <c r="E386" s="133">
        <v>0</v>
      </c>
      <c r="F386" s="189" t="s">
        <v>1317</v>
      </c>
    </row>
    <row r="387" spans="1:6" hidden="1" x14ac:dyDescent="0.2">
      <c r="A387" s="201" t="e">
        <v>#N/A</v>
      </c>
      <c r="B387" s="1" t="s">
        <v>778</v>
      </c>
      <c r="C387" s="2" t="s">
        <v>1463</v>
      </c>
      <c r="D387" s="133" t="s">
        <v>1317</v>
      </c>
      <c r="E387" s="133">
        <v>0</v>
      </c>
      <c r="F387" s="189" t="s">
        <v>1317</v>
      </c>
    </row>
    <row r="388" spans="1:6" x14ac:dyDescent="0.2">
      <c r="A388" s="201">
        <v>54</v>
      </c>
      <c r="B388" s="1" t="s">
        <v>779</v>
      </c>
      <c r="C388" s="2" t="s">
        <v>1297</v>
      </c>
      <c r="D388" s="217">
        <v>50</v>
      </c>
      <c r="E388" s="133">
        <v>8277</v>
      </c>
      <c r="F388" s="189">
        <v>165.54</v>
      </c>
    </row>
    <row r="389" spans="1:6" hidden="1" x14ac:dyDescent="0.2">
      <c r="A389" s="201" t="e">
        <v>#N/A</v>
      </c>
      <c r="B389" s="1" t="s">
        <v>780</v>
      </c>
      <c r="C389" s="2" t="s">
        <v>1463</v>
      </c>
      <c r="D389" s="133" t="s">
        <v>1317</v>
      </c>
      <c r="E389" s="133">
        <v>0</v>
      </c>
      <c r="F389" s="189" t="s">
        <v>1317</v>
      </c>
    </row>
    <row r="390" spans="1:6" x14ac:dyDescent="0.2">
      <c r="A390" s="201" t="e">
        <v>#N/A</v>
      </c>
      <c r="B390" s="1" t="s">
        <v>781</v>
      </c>
      <c r="C390" s="2" t="s">
        <v>1297</v>
      </c>
      <c r="D390" s="217">
        <v>27</v>
      </c>
      <c r="E390" s="133">
        <v>4721</v>
      </c>
      <c r="F390" s="189">
        <v>174.85185185185185</v>
      </c>
    </row>
    <row r="391" spans="1:6" hidden="1" x14ac:dyDescent="0.2">
      <c r="A391" s="201" t="e">
        <v>#N/A</v>
      </c>
      <c r="B391" s="1" t="s">
        <v>782</v>
      </c>
      <c r="C391" s="2" t="s">
        <v>1463</v>
      </c>
      <c r="D391" s="133" t="s">
        <v>1317</v>
      </c>
      <c r="E391" s="133">
        <v>0</v>
      </c>
      <c r="F391" s="189" t="s">
        <v>1317</v>
      </c>
    </row>
    <row r="392" spans="1:6" hidden="1" x14ac:dyDescent="0.2">
      <c r="A392" s="201" t="e">
        <v>#N/A</v>
      </c>
      <c r="B392" s="1" t="s">
        <v>316</v>
      </c>
      <c r="C392" s="2" t="s">
        <v>1463</v>
      </c>
      <c r="D392" s="133" t="s">
        <v>1317</v>
      </c>
      <c r="E392" s="133">
        <v>0</v>
      </c>
      <c r="F392" s="189" t="s">
        <v>1317</v>
      </c>
    </row>
    <row r="393" spans="1:6" hidden="1" x14ac:dyDescent="0.2">
      <c r="A393" s="201" t="e">
        <v>#N/A</v>
      </c>
      <c r="B393" s="1" t="s">
        <v>506</v>
      </c>
      <c r="C393" s="2" t="s">
        <v>1463</v>
      </c>
      <c r="D393" s="133" t="s">
        <v>1317</v>
      </c>
      <c r="E393" s="133">
        <v>0</v>
      </c>
      <c r="F393" s="189" t="s">
        <v>1317</v>
      </c>
    </row>
    <row r="394" spans="1:6" hidden="1" x14ac:dyDescent="0.2">
      <c r="A394" s="201" t="e">
        <v>#N/A</v>
      </c>
      <c r="B394" s="101" t="s">
        <v>1102</v>
      </c>
      <c r="C394" s="2" t="s">
        <v>1463</v>
      </c>
      <c r="D394" s="133" t="s">
        <v>1317</v>
      </c>
      <c r="E394" s="133">
        <v>0</v>
      </c>
      <c r="F394" s="189" t="s">
        <v>1317</v>
      </c>
    </row>
    <row r="395" spans="1:6" x14ac:dyDescent="0.2">
      <c r="A395" s="201" t="s">
        <v>1317</v>
      </c>
      <c r="B395" s="101" t="s">
        <v>1163</v>
      </c>
      <c r="C395" s="2" t="s">
        <v>1297</v>
      </c>
      <c r="D395" s="217">
        <v>45</v>
      </c>
      <c r="E395" s="133">
        <v>7931</v>
      </c>
      <c r="F395" s="189">
        <v>176.24444444444444</v>
      </c>
    </row>
    <row r="396" spans="1:6" hidden="1" x14ac:dyDescent="0.2">
      <c r="A396" s="201" t="e">
        <v>#N/A</v>
      </c>
      <c r="B396" s="1" t="s">
        <v>783</v>
      </c>
      <c r="C396" s="2" t="s">
        <v>1463</v>
      </c>
      <c r="D396" s="133" t="s">
        <v>1317</v>
      </c>
      <c r="E396" s="133">
        <v>0</v>
      </c>
      <c r="F396" s="189" t="s">
        <v>1317</v>
      </c>
    </row>
    <row r="397" spans="1:6" hidden="1" x14ac:dyDescent="0.2">
      <c r="A397" s="201" t="e">
        <v>#N/A</v>
      </c>
      <c r="B397" s="1" t="s">
        <v>507</v>
      </c>
      <c r="C397" s="2" t="s">
        <v>1463</v>
      </c>
      <c r="D397" s="133" t="s">
        <v>1317</v>
      </c>
      <c r="E397" s="133">
        <v>0</v>
      </c>
      <c r="F397" s="189" t="s">
        <v>1317</v>
      </c>
    </row>
    <row r="398" spans="1:6" hidden="1" x14ac:dyDescent="0.2">
      <c r="A398" s="201" t="e">
        <v>#N/A</v>
      </c>
      <c r="B398" s="1" t="s">
        <v>784</v>
      </c>
      <c r="C398" s="2" t="s">
        <v>1463</v>
      </c>
      <c r="D398" s="133" t="s">
        <v>1317</v>
      </c>
      <c r="E398" s="133">
        <v>0</v>
      </c>
      <c r="F398" s="189" t="s">
        <v>1317</v>
      </c>
    </row>
    <row r="399" spans="1:6" hidden="1" x14ac:dyDescent="0.2">
      <c r="A399" s="201" t="e">
        <v>#N/A</v>
      </c>
      <c r="B399" s="101" t="s">
        <v>1109</v>
      </c>
      <c r="C399" s="2" t="s">
        <v>1463</v>
      </c>
      <c r="D399" s="133" t="s">
        <v>1317</v>
      </c>
      <c r="E399" s="133">
        <v>0</v>
      </c>
      <c r="F399" s="189" t="s">
        <v>1317</v>
      </c>
    </row>
    <row r="400" spans="1:6" hidden="1" x14ac:dyDescent="0.2">
      <c r="A400" s="201" t="e">
        <v>#N/A</v>
      </c>
      <c r="B400" s="1" t="s">
        <v>785</v>
      </c>
      <c r="C400" s="2" t="s">
        <v>1463</v>
      </c>
      <c r="D400" s="133" t="s">
        <v>1317</v>
      </c>
      <c r="E400" s="133">
        <v>0</v>
      </c>
      <c r="F400" s="189" t="s">
        <v>1317</v>
      </c>
    </row>
    <row r="401" spans="1:6" hidden="1" x14ac:dyDescent="0.2">
      <c r="A401" s="201" t="e">
        <v>#N/A</v>
      </c>
      <c r="B401" s="1" t="s">
        <v>786</v>
      </c>
      <c r="C401" s="2" t="s">
        <v>1463</v>
      </c>
      <c r="D401" s="133" t="s">
        <v>1317</v>
      </c>
      <c r="E401" s="133">
        <v>0</v>
      </c>
      <c r="F401" s="189" t="s">
        <v>1317</v>
      </c>
    </row>
    <row r="402" spans="1:6" x14ac:dyDescent="0.2">
      <c r="A402" s="201">
        <v>91</v>
      </c>
      <c r="B402" s="1" t="s">
        <v>787</v>
      </c>
      <c r="C402" s="2" t="s">
        <v>1297</v>
      </c>
      <c r="D402" s="217">
        <v>65</v>
      </c>
      <c r="E402" s="133">
        <v>9866</v>
      </c>
      <c r="F402" s="189">
        <v>151.78461538461539</v>
      </c>
    </row>
    <row r="403" spans="1:6" x14ac:dyDescent="0.2">
      <c r="A403" s="202"/>
      <c r="B403" s="136"/>
      <c r="C403" s="137" t="s">
        <v>1069</v>
      </c>
      <c r="D403" s="220">
        <v>680</v>
      </c>
      <c r="E403" s="134">
        <v>108651</v>
      </c>
      <c r="F403" s="188">
        <v>159.78088235294118</v>
      </c>
    </row>
    <row r="404" spans="1:6" ht="15.75" x14ac:dyDescent="0.25">
      <c r="A404" s="200" t="s">
        <v>789</v>
      </c>
      <c r="B404" s="138" t="s">
        <v>177</v>
      </c>
      <c r="C404" s="139" t="s">
        <v>1069</v>
      </c>
      <c r="D404" s="219"/>
      <c r="E404" s="143"/>
      <c r="F404" s="187" t="s">
        <v>1317</v>
      </c>
    </row>
    <row r="405" spans="1:6" hidden="1" x14ac:dyDescent="0.2">
      <c r="A405" s="201" t="e">
        <v>#N/A</v>
      </c>
      <c r="B405" s="1" t="s">
        <v>508</v>
      </c>
      <c r="C405" s="2" t="s">
        <v>1463</v>
      </c>
      <c r="D405" s="133" t="s">
        <v>1317</v>
      </c>
      <c r="E405" s="133">
        <v>0</v>
      </c>
      <c r="F405" s="189" t="s">
        <v>1317</v>
      </c>
    </row>
    <row r="406" spans="1:6" hidden="1" x14ac:dyDescent="0.2">
      <c r="A406" s="201" t="e">
        <v>#N/A</v>
      </c>
      <c r="B406" s="1" t="s">
        <v>790</v>
      </c>
      <c r="C406" s="2" t="s">
        <v>1463</v>
      </c>
      <c r="D406" s="133" t="s">
        <v>1317</v>
      </c>
      <c r="E406" s="133">
        <v>0</v>
      </c>
      <c r="F406" s="189" t="s">
        <v>1317</v>
      </c>
    </row>
    <row r="407" spans="1:6" hidden="1" x14ac:dyDescent="0.2">
      <c r="A407" s="201" t="e">
        <v>#N/A</v>
      </c>
      <c r="B407" s="1" t="s">
        <v>791</v>
      </c>
      <c r="C407" s="2" t="s">
        <v>1463</v>
      </c>
      <c r="D407" s="133" t="s">
        <v>1317</v>
      </c>
      <c r="E407" s="133">
        <v>0</v>
      </c>
      <c r="F407" s="189" t="s">
        <v>1317</v>
      </c>
    </row>
    <row r="408" spans="1:6" hidden="1" x14ac:dyDescent="0.2">
      <c r="A408" s="201" t="e">
        <v>#N/A</v>
      </c>
      <c r="B408" s="1" t="s">
        <v>792</v>
      </c>
      <c r="C408" s="2" t="s">
        <v>1463</v>
      </c>
      <c r="D408" s="133" t="s">
        <v>1317</v>
      </c>
      <c r="E408" s="133">
        <v>0</v>
      </c>
      <c r="F408" s="189" t="s">
        <v>1317</v>
      </c>
    </row>
    <row r="409" spans="1:6" x14ac:dyDescent="0.2">
      <c r="A409" s="201" t="s">
        <v>1317</v>
      </c>
      <c r="B409" s="1" t="s">
        <v>793</v>
      </c>
      <c r="C409" s="2" t="s">
        <v>1297</v>
      </c>
      <c r="D409" s="217">
        <v>3</v>
      </c>
      <c r="E409" s="133">
        <v>379</v>
      </c>
      <c r="F409" s="189">
        <v>126.33333333333333</v>
      </c>
    </row>
    <row r="410" spans="1:6" x14ac:dyDescent="0.2">
      <c r="A410" s="201" t="s">
        <v>1317</v>
      </c>
      <c r="B410" s="1" t="s">
        <v>794</v>
      </c>
      <c r="C410" s="2" t="s">
        <v>1297</v>
      </c>
      <c r="D410" s="217">
        <v>3</v>
      </c>
      <c r="E410" s="133">
        <v>418</v>
      </c>
      <c r="F410" s="189">
        <v>139.33333333333334</v>
      </c>
    </row>
    <row r="411" spans="1:6" x14ac:dyDescent="0.2">
      <c r="A411" s="201">
        <v>22</v>
      </c>
      <c r="B411" s="1" t="s">
        <v>1044</v>
      </c>
      <c r="C411" s="2" t="s">
        <v>1297</v>
      </c>
      <c r="D411" s="217">
        <v>54</v>
      </c>
      <c r="E411" s="133">
        <v>9674</v>
      </c>
      <c r="F411" s="189">
        <v>179.14814814814815</v>
      </c>
    </row>
    <row r="412" spans="1:6" x14ac:dyDescent="0.2">
      <c r="A412" s="201" t="s">
        <v>1317</v>
      </c>
      <c r="B412" s="1" t="s">
        <v>795</v>
      </c>
      <c r="C412" s="2" t="s">
        <v>1297</v>
      </c>
      <c r="D412" s="217">
        <v>6</v>
      </c>
      <c r="E412" s="133">
        <v>949</v>
      </c>
      <c r="F412" s="189">
        <v>158.16666666666666</v>
      </c>
    </row>
    <row r="413" spans="1:6" x14ac:dyDescent="0.2">
      <c r="A413" s="201">
        <v>90</v>
      </c>
      <c r="B413" s="1" t="s">
        <v>796</v>
      </c>
      <c r="C413" s="2" t="s">
        <v>1297</v>
      </c>
      <c r="D413" s="217">
        <v>65</v>
      </c>
      <c r="E413" s="133">
        <v>9915</v>
      </c>
      <c r="F413" s="189">
        <v>152.53846153846155</v>
      </c>
    </row>
    <row r="414" spans="1:6" x14ac:dyDescent="0.2">
      <c r="A414" s="201" t="e">
        <v>#N/A</v>
      </c>
      <c r="B414" s="1" t="s">
        <v>797</v>
      </c>
      <c r="C414" s="2" t="s">
        <v>1297</v>
      </c>
      <c r="D414" s="217">
        <v>7</v>
      </c>
      <c r="E414" s="133">
        <v>950</v>
      </c>
      <c r="F414" s="189">
        <v>135.71428571428572</v>
      </c>
    </row>
    <row r="415" spans="1:6" x14ac:dyDescent="0.2">
      <c r="A415" s="201" t="s">
        <v>1317</v>
      </c>
      <c r="B415" s="101" t="s">
        <v>1423</v>
      </c>
      <c r="C415" s="2" t="s">
        <v>1297</v>
      </c>
      <c r="D415" s="217">
        <v>35</v>
      </c>
      <c r="E415" s="133">
        <v>6148</v>
      </c>
      <c r="F415" s="189">
        <v>175.65714285714284</v>
      </c>
    </row>
    <row r="416" spans="1:6" x14ac:dyDescent="0.2">
      <c r="A416" s="201" t="e">
        <v>#N/A</v>
      </c>
      <c r="B416" s="1" t="s">
        <v>798</v>
      </c>
      <c r="C416" s="2" t="s">
        <v>1297</v>
      </c>
      <c r="D416" s="217">
        <v>37</v>
      </c>
      <c r="E416" s="133">
        <v>6118</v>
      </c>
      <c r="F416" s="189">
        <v>165.35135135135135</v>
      </c>
    </row>
    <row r="417" spans="1:6" x14ac:dyDescent="0.2">
      <c r="A417" s="201" t="e">
        <v>#N/A</v>
      </c>
      <c r="B417" s="101" t="s">
        <v>1045</v>
      </c>
      <c r="C417" s="2" t="s">
        <v>1297</v>
      </c>
      <c r="D417" s="217">
        <v>40</v>
      </c>
      <c r="E417" s="133">
        <v>6953</v>
      </c>
      <c r="F417" s="189">
        <v>173.82499999999999</v>
      </c>
    </row>
    <row r="418" spans="1:6" x14ac:dyDescent="0.2">
      <c r="A418" s="201" t="s">
        <v>1317</v>
      </c>
      <c r="B418" s="1" t="s">
        <v>799</v>
      </c>
      <c r="C418" s="2" t="s">
        <v>1297</v>
      </c>
      <c r="D418" s="217">
        <v>33</v>
      </c>
      <c r="E418" s="133">
        <v>5386</v>
      </c>
      <c r="F418" s="189">
        <v>163.21212121212122</v>
      </c>
    </row>
    <row r="419" spans="1:6" x14ac:dyDescent="0.2">
      <c r="A419" s="202"/>
      <c r="B419" s="136"/>
      <c r="C419" s="137" t="s">
        <v>1069</v>
      </c>
      <c r="D419" s="220">
        <v>283</v>
      </c>
      <c r="E419" s="134">
        <v>46890</v>
      </c>
      <c r="F419" s="188">
        <v>165.68904593639576</v>
      </c>
    </row>
    <row r="420" spans="1:6" ht="15.75" x14ac:dyDescent="0.25">
      <c r="A420" s="200" t="s">
        <v>814</v>
      </c>
      <c r="B420" s="138" t="s">
        <v>178</v>
      </c>
      <c r="C420" s="139" t="s">
        <v>1069</v>
      </c>
      <c r="D420" s="219"/>
      <c r="E420" s="143"/>
      <c r="F420" s="187" t="s">
        <v>1317</v>
      </c>
    </row>
    <row r="421" spans="1:6" hidden="1" x14ac:dyDescent="0.2">
      <c r="A421" s="201" t="e">
        <v>#N/A</v>
      </c>
      <c r="B421" s="101" t="s">
        <v>1064</v>
      </c>
      <c r="C421" s="2" t="s">
        <v>1463</v>
      </c>
      <c r="D421" s="133" t="s">
        <v>1317</v>
      </c>
      <c r="E421" s="133">
        <v>0</v>
      </c>
      <c r="F421" s="189" t="s">
        <v>1317</v>
      </c>
    </row>
    <row r="422" spans="1:6" x14ac:dyDescent="0.2">
      <c r="A422" s="201">
        <v>16</v>
      </c>
      <c r="B422" s="1" t="s">
        <v>813</v>
      </c>
      <c r="C422" s="2" t="s">
        <v>1297</v>
      </c>
      <c r="D422" s="217">
        <v>74</v>
      </c>
      <c r="E422" s="133">
        <v>11208</v>
      </c>
      <c r="F422" s="189">
        <v>151.45945945945945</v>
      </c>
    </row>
    <row r="423" spans="1:6" x14ac:dyDescent="0.2">
      <c r="A423" s="201">
        <v>18</v>
      </c>
      <c r="B423" s="1" t="s">
        <v>815</v>
      </c>
      <c r="C423" s="2" t="s">
        <v>1297</v>
      </c>
      <c r="D423" s="217">
        <v>82</v>
      </c>
      <c r="E423" s="133">
        <v>12264</v>
      </c>
      <c r="F423" s="189">
        <v>149.5609756097561</v>
      </c>
    </row>
    <row r="424" spans="1:6" hidden="1" x14ac:dyDescent="0.2">
      <c r="A424" s="201" t="e">
        <v>#N/A</v>
      </c>
      <c r="B424" s="1" t="s">
        <v>816</v>
      </c>
      <c r="C424" s="2" t="s">
        <v>1463</v>
      </c>
      <c r="D424" s="133" t="s">
        <v>1317</v>
      </c>
      <c r="E424" s="133">
        <v>0</v>
      </c>
      <c r="F424" s="189" t="s">
        <v>1317</v>
      </c>
    </row>
    <row r="425" spans="1:6" x14ac:dyDescent="0.2">
      <c r="A425" s="201" t="s">
        <v>1317</v>
      </c>
      <c r="B425" s="101" t="s">
        <v>1432</v>
      </c>
      <c r="C425" s="2" t="s">
        <v>1297</v>
      </c>
      <c r="D425" s="217">
        <v>27</v>
      </c>
      <c r="E425" s="133">
        <v>4798</v>
      </c>
      <c r="F425" s="189">
        <v>177.7037037037037</v>
      </c>
    </row>
    <row r="426" spans="1:6" hidden="1" x14ac:dyDescent="0.2">
      <c r="A426" s="201" t="e">
        <v>#N/A</v>
      </c>
      <c r="B426" s="101" t="s">
        <v>1353</v>
      </c>
      <c r="C426" s="2" t="s">
        <v>1463</v>
      </c>
      <c r="D426" s="133" t="s">
        <v>1317</v>
      </c>
      <c r="E426" s="133">
        <v>0</v>
      </c>
      <c r="F426" s="189" t="s">
        <v>1317</v>
      </c>
    </row>
    <row r="427" spans="1:6" x14ac:dyDescent="0.2">
      <c r="A427" s="201" t="s">
        <v>1317</v>
      </c>
      <c r="B427" s="101" t="s">
        <v>1117</v>
      </c>
      <c r="C427" s="2" t="s">
        <v>1297</v>
      </c>
      <c r="D427" s="217">
        <v>18</v>
      </c>
      <c r="E427" s="133">
        <v>2424</v>
      </c>
      <c r="F427" s="189">
        <v>134.66666666666666</v>
      </c>
    </row>
    <row r="428" spans="1:6" x14ac:dyDescent="0.2">
      <c r="A428" s="201">
        <v>85</v>
      </c>
      <c r="B428" s="1" t="s">
        <v>817</v>
      </c>
      <c r="C428" s="2" t="s">
        <v>1297</v>
      </c>
      <c r="D428" s="217">
        <v>59</v>
      </c>
      <c r="E428" s="133">
        <v>9162</v>
      </c>
      <c r="F428" s="189">
        <v>155.28813559322035</v>
      </c>
    </row>
    <row r="429" spans="1:6" x14ac:dyDescent="0.2">
      <c r="A429" s="202"/>
      <c r="B429" s="136"/>
      <c r="C429" s="137" t="s">
        <v>1069</v>
      </c>
      <c r="D429" s="220">
        <v>260</v>
      </c>
      <c r="E429" s="134">
        <v>39856</v>
      </c>
      <c r="F429" s="188">
        <v>153.2923076923077</v>
      </c>
    </row>
    <row r="430" spans="1:6" ht="15.75" x14ac:dyDescent="0.25">
      <c r="A430" s="200" t="s">
        <v>819</v>
      </c>
      <c r="B430" s="138" t="s">
        <v>179</v>
      </c>
      <c r="C430" s="139" t="s">
        <v>1069</v>
      </c>
      <c r="D430" s="219"/>
      <c r="E430" s="143"/>
      <c r="F430" s="187" t="s">
        <v>1317</v>
      </c>
    </row>
    <row r="431" spans="1:6" x14ac:dyDescent="0.2">
      <c r="A431" s="201" t="e">
        <v>#N/A</v>
      </c>
      <c r="B431" s="1" t="s">
        <v>818</v>
      </c>
      <c r="C431" s="2" t="s">
        <v>1297</v>
      </c>
      <c r="D431" s="217">
        <v>10</v>
      </c>
      <c r="E431" s="133">
        <v>1543</v>
      </c>
      <c r="F431" s="189">
        <v>154.30000000000001</v>
      </c>
    </row>
    <row r="432" spans="1:6" x14ac:dyDescent="0.2">
      <c r="A432" s="201" t="s">
        <v>1317</v>
      </c>
      <c r="B432" s="101" t="s">
        <v>1395</v>
      </c>
      <c r="C432" s="2" t="s">
        <v>1297</v>
      </c>
      <c r="D432" s="217">
        <v>34</v>
      </c>
      <c r="E432" s="133">
        <v>4891</v>
      </c>
      <c r="F432" s="189">
        <v>143.85294117647058</v>
      </c>
    </row>
    <row r="433" spans="1:6" hidden="1" x14ac:dyDescent="0.2">
      <c r="A433" s="201" t="e">
        <v>#N/A</v>
      </c>
      <c r="B433" s="1" t="s">
        <v>820</v>
      </c>
      <c r="C433" s="2" t="s">
        <v>1463</v>
      </c>
      <c r="D433" s="133" t="s">
        <v>1317</v>
      </c>
      <c r="E433" s="133">
        <v>0</v>
      </c>
      <c r="F433" s="189" t="s">
        <v>1317</v>
      </c>
    </row>
    <row r="434" spans="1:6" hidden="1" x14ac:dyDescent="0.2">
      <c r="A434" s="201" t="e">
        <v>#N/A</v>
      </c>
      <c r="B434" s="1" t="s">
        <v>245</v>
      </c>
      <c r="C434" s="2" t="s">
        <v>1463</v>
      </c>
      <c r="D434" s="133" t="s">
        <v>1317</v>
      </c>
      <c r="E434" s="133">
        <v>0</v>
      </c>
      <c r="F434" s="189" t="s">
        <v>1317</v>
      </c>
    </row>
    <row r="435" spans="1:6" x14ac:dyDescent="0.2">
      <c r="A435" s="201" t="s">
        <v>1317</v>
      </c>
      <c r="B435" s="1" t="s">
        <v>606</v>
      </c>
      <c r="C435" s="2" t="s">
        <v>1297</v>
      </c>
      <c r="D435" s="217">
        <v>15</v>
      </c>
      <c r="E435" s="133">
        <v>2067</v>
      </c>
      <c r="F435" s="189">
        <v>137.80000000000001</v>
      </c>
    </row>
    <row r="436" spans="1:6" x14ac:dyDescent="0.2">
      <c r="A436" s="201" t="s">
        <v>1317</v>
      </c>
      <c r="B436" s="1" t="s">
        <v>821</v>
      </c>
      <c r="C436" s="2" t="s">
        <v>1297</v>
      </c>
      <c r="D436" s="217">
        <v>27</v>
      </c>
      <c r="E436" s="133">
        <v>4151</v>
      </c>
      <c r="F436" s="189">
        <v>153.74074074074073</v>
      </c>
    </row>
    <row r="437" spans="1:6" hidden="1" x14ac:dyDescent="0.2">
      <c r="A437" s="201" t="e">
        <v>#N/A</v>
      </c>
      <c r="B437" s="101" t="s">
        <v>1097</v>
      </c>
      <c r="C437" s="2" t="s">
        <v>1463</v>
      </c>
      <c r="D437" s="133" t="s">
        <v>1317</v>
      </c>
      <c r="E437" s="133">
        <v>0</v>
      </c>
      <c r="F437" s="189" t="s">
        <v>1317</v>
      </c>
    </row>
    <row r="438" spans="1:6" hidden="1" x14ac:dyDescent="0.2">
      <c r="A438" s="201" t="e">
        <v>#N/A</v>
      </c>
      <c r="B438" s="1" t="s">
        <v>509</v>
      </c>
      <c r="C438" s="2" t="s">
        <v>1463</v>
      </c>
      <c r="D438" s="133" t="s">
        <v>1317</v>
      </c>
      <c r="E438" s="133">
        <v>0</v>
      </c>
      <c r="F438" s="189" t="s">
        <v>1317</v>
      </c>
    </row>
    <row r="439" spans="1:6" hidden="1" x14ac:dyDescent="0.2">
      <c r="A439" s="201" t="e">
        <v>#N/A</v>
      </c>
      <c r="B439" s="1" t="s">
        <v>822</v>
      </c>
      <c r="C439" s="2" t="s">
        <v>1463</v>
      </c>
      <c r="D439" s="133" t="s">
        <v>1317</v>
      </c>
      <c r="E439" s="133">
        <v>0</v>
      </c>
      <c r="F439" s="189" t="s">
        <v>1317</v>
      </c>
    </row>
    <row r="440" spans="1:6" x14ac:dyDescent="0.2">
      <c r="A440" s="201" t="e">
        <v>#N/A</v>
      </c>
      <c r="B440" s="101" t="s">
        <v>1082</v>
      </c>
      <c r="C440" s="2" t="s">
        <v>1297</v>
      </c>
      <c r="D440" s="217">
        <v>22</v>
      </c>
      <c r="E440" s="133">
        <v>3127</v>
      </c>
      <c r="F440" s="189">
        <v>142.13636363636363</v>
      </c>
    </row>
    <row r="441" spans="1:6" hidden="1" x14ac:dyDescent="0.2">
      <c r="A441" s="201" t="e">
        <v>#N/A</v>
      </c>
      <c r="B441" s="1" t="s">
        <v>607</v>
      </c>
      <c r="C441" s="2" t="s">
        <v>1463</v>
      </c>
      <c r="D441" s="133" t="s">
        <v>1317</v>
      </c>
      <c r="E441" s="133">
        <v>0</v>
      </c>
      <c r="F441" s="189" t="s">
        <v>1317</v>
      </c>
    </row>
    <row r="442" spans="1:6" x14ac:dyDescent="0.2">
      <c r="A442" s="201" t="s">
        <v>1317</v>
      </c>
      <c r="B442" s="1" t="s">
        <v>608</v>
      </c>
      <c r="C442" s="2" t="s">
        <v>1297</v>
      </c>
      <c r="D442" s="217">
        <v>15</v>
      </c>
      <c r="E442" s="133">
        <v>2101</v>
      </c>
      <c r="F442" s="189">
        <v>140.06666666666666</v>
      </c>
    </row>
    <row r="443" spans="1:6" x14ac:dyDescent="0.2">
      <c r="A443" s="201" t="s">
        <v>1317</v>
      </c>
      <c r="B443" s="101" t="s">
        <v>1415</v>
      </c>
      <c r="C443" s="2" t="s">
        <v>1297</v>
      </c>
      <c r="D443" s="217">
        <v>40</v>
      </c>
      <c r="E443" s="133">
        <v>5987</v>
      </c>
      <c r="F443" s="189">
        <v>149.67500000000001</v>
      </c>
    </row>
    <row r="444" spans="1:6" x14ac:dyDescent="0.2">
      <c r="A444" s="201" t="e">
        <v>#N/A</v>
      </c>
      <c r="B444" s="101" t="s">
        <v>1380</v>
      </c>
      <c r="C444" s="2" t="s">
        <v>1297</v>
      </c>
      <c r="D444" s="217">
        <v>18</v>
      </c>
      <c r="E444" s="133">
        <v>2734</v>
      </c>
      <c r="F444" s="189">
        <v>151.88888888888889</v>
      </c>
    </row>
    <row r="445" spans="1:6" x14ac:dyDescent="0.2">
      <c r="A445" s="201" t="s">
        <v>1317</v>
      </c>
      <c r="B445" s="1" t="s">
        <v>609</v>
      </c>
      <c r="C445" s="2" t="s">
        <v>1297</v>
      </c>
      <c r="D445" s="217">
        <v>27</v>
      </c>
      <c r="E445" s="133">
        <v>4232</v>
      </c>
      <c r="F445" s="189">
        <v>156.74074074074073</v>
      </c>
    </row>
    <row r="446" spans="1:6" x14ac:dyDescent="0.2">
      <c r="A446" s="202"/>
      <c r="B446" s="136"/>
      <c r="C446" s="137" t="s">
        <v>1069</v>
      </c>
      <c r="D446" s="220">
        <v>208</v>
      </c>
      <c r="E446" s="134">
        <v>30833</v>
      </c>
      <c r="F446" s="188">
        <v>148.24</v>
      </c>
    </row>
    <row r="447" spans="1:6" ht="15.75" x14ac:dyDescent="0.25">
      <c r="A447" s="200" t="s">
        <v>841</v>
      </c>
      <c r="B447" s="138" t="s">
        <v>181</v>
      </c>
      <c r="C447" s="139" t="s">
        <v>1069</v>
      </c>
      <c r="D447" s="219"/>
      <c r="E447" s="143"/>
      <c r="F447" s="187" t="s">
        <v>1317</v>
      </c>
    </row>
    <row r="448" spans="1:6" hidden="1" x14ac:dyDescent="0.2">
      <c r="A448" s="201" t="e">
        <v>#N/A</v>
      </c>
      <c r="B448" s="1" t="s">
        <v>842</v>
      </c>
      <c r="C448" s="2" t="s">
        <v>1463</v>
      </c>
      <c r="D448" s="133" t="s">
        <v>1317</v>
      </c>
      <c r="E448" s="133">
        <v>0</v>
      </c>
      <c r="F448" s="189" t="s">
        <v>1317</v>
      </c>
    </row>
    <row r="449" spans="1:6" hidden="1" x14ac:dyDescent="0.2">
      <c r="A449" s="201" t="e">
        <v>#N/A</v>
      </c>
      <c r="B449" s="1" t="s">
        <v>843</v>
      </c>
      <c r="C449" s="2" t="s">
        <v>1463</v>
      </c>
      <c r="D449" s="133" t="s">
        <v>1317</v>
      </c>
      <c r="E449" s="133">
        <v>0</v>
      </c>
      <c r="F449" s="189" t="s">
        <v>1317</v>
      </c>
    </row>
    <row r="450" spans="1:6" hidden="1" x14ac:dyDescent="0.2">
      <c r="A450" s="201" t="e">
        <v>#N/A</v>
      </c>
      <c r="B450" s="1" t="s">
        <v>844</v>
      </c>
      <c r="C450" s="2" t="s">
        <v>1463</v>
      </c>
      <c r="D450" s="133" t="s">
        <v>1317</v>
      </c>
      <c r="E450" s="133">
        <v>0</v>
      </c>
      <c r="F450" s="189" t="s">
        <v>1317</v>
      </c>
    </row>
    <row r="451" spans="1:6" x14ac:dyDescent="0.2">
      <c r="A451" s="201">
        <v>34</v>
      </c>
      <c r="B451" s="1" t="s">
        <v>803</v>
      </c>
      <c r="C451" s="2" t="s">
        <v>1297</v>
      </c>
      <c r="D451" s="217">
        <v>57</v>
      </c>
      <c r="E451" s="133">
        <v>9927</v>
      </c>
      <c r="F451" s="189">
        <v>174.15789473684211</v>
      </c>
    </row>
    <row r="452" spans="1:6" hidden="1" x14ac:dyDescent="0.2">
      <c r="A452" s="201" t="e">
        <v>#N/A</v>
      </c>
      <c r="B452" s="1" t="s">
        <v>845</v>
      </c>
      <c r="C452" s="2" t="s">
        <v>1463</v>
      </c>
      <c r="D452" s="133" t="s">
        <v>1317</v>
      </c>
      <c r="E452" s="133">
        <v>0</v>
      </c>
      <c r="F452" s="189" t="s">
        <v>1317</v>
      </c>
    </row>
    <row r="453" spans="1:6" hidden="1" x14ac:dyDescent="0.2">
      <c r="A453" s="201" t="e">
        <v>#N/A</v>
      </c>
      <c r="B453" s="1" t="s">
        <v>846</v>
      </c>
      <c r="C453" s="2" t="s">
        <v>1463</v>
      </c>
      <c r="D453" s="133" t="s">
        <v>1317</v>
      </c>
      <c r="E453" s="133">
        <v>0</v>
      </c>
      <c r="F453" s="189" t="s">
        <v>1317</v>
      </c>
    </row>
    <row r="454" spans="1:6" hidden="1" x14ac:dyDescent="0.2">
      <c r="A454" s="201" t="e">
        <v>#N/A</v>
      </c>
      <c r="B454" s="1" t="s">
        <v>847</v>
      </c>
      <c r="C454" s="2" t="s">
        <v>1463</v>
      </c>
      <c r="D454" s="133" t="s">
        <v>1317</v>
      </c>
      <c r="E454" s="133">
        <v>0</v>
      </c>
      <c r="F454" s="189" t="s">
        <v>1317</v>
      </c>
    </row>
    <row r="455" spans="1:6" x14ac:dyDescent="0.2">
      <c r="A455" s="201">
        <v>13</v>
      </c>
      <c r="B455" s="1" t="s">
        <v>243</v>
      </c>
      <c r="C455" s="2" t="s">
        <v>1297</v>
      </c>
      <c r="D455" s="217">
        <v>73</v>
      </c>
      <c r="E455" s="133">
        <v>11326</v>
      </c>
      <c r="F455" s="189">
        <v>155.15068493150685</v>
      </c>
    </row>
    <row r="456" spans="1:6" x14ac:dyDescent="0.2">
      <c r="A456" s="201">
        <v>58</v>
      </c>
      <c r="B456" s="1" t="s">
        <v>244</v>
      </c>
      <c r="C456" s="2" t="s">
        <v>1297</v>
      </c>
      <c r="D456" s="217">
        <v>73</v>
      </c>
      <c r="E456" s="133">
        <v>12037</v>
      </c>
      <c r="F456" s="189">
        <v>164.89041095890411</v>
      </c>
    </row>
    <row r="457" spans="1:6" hidden="1" x14ac:dyDescent="0.2">
      <c r="A457" s="201" t="e">
        <v>#N/A</v>
      </c>
      <c r="B457" s="1" t="s">
        <v>848</v>
      </c>
      <c r="C457" s="2" t="s">
        <v>1463</v>
      </c>
      <c r="D457" s="133" t="s">
        <v>1317</v>
      </c>
      <c r="E457" s="133">
        <v>0</v>
      </c>
      <c r="F457" s="189" t="s">
        <v>1317</v>
      </c>
    </row>
    <row r="458" spans="1:6" hidden="1" x14ac:dyDescent="0.2">
      <c r="A458" s="201" t="e">
        <v>#N/A</v>
      </c>
      <c r="B458" s="1" t="s">
        <v>849</v>
      </c>
      <c r="C458" s="2" t="s">
        <v>1463</v>
      </c>
      <c r="D458" s="133" t="s">
        <v>1317</v>
      </c>
      <c r="E458" s="133">
        <v>0</v>
      </c>
      <c r="F458" s="189" t="s">
        <v>1317</v>
      </c>
    </row>
    <row r="459" spans="1:6" hidden="1" x14ac:dyDescent="0.2">
      <c r="A459" s="201" t="e">
        <v>#N/A</v>
      </c>
      <c r="B459" s="1" t="s">
        <v>510</v>
      </c>
      <c r="C459" s="2" t="s">
        <v>1463</v>
      </c>
      <c r="D459" s="133" t="s">
        <v>1317</v>
      </c>
      <c r="E459" s="133">
        <v>0</v>
      </c>
      <c r="F459" s="189" t="s">
        <v>1317</v>
      </c>
    </row>
    <row r="460" spans="1:6" x14ac:dyDescent="0.2">
      <c r="A460" s="201" t="e">
        <v>#N/A</v>
      </c>
      <c r="B460" s="1" t="s">
        <v>850</v>
      </c>
      <c r="C460" s="2" t="s">
        <v>1297</v>
      </c>
      <c r="D460" s="217">
        <v>10</v>
      </c>
      <c r="E460" s="133">
        <v>1570</v>
      </c>
      <c r="F460" s="189">
        <v>157</v>
      </c>
    </row>
    <row r="461" spans="1:6" x14ac:dyDescent="0.2">
      <c r="A461" s="201">
        <v>9</v>
      </c>
      <c r="B461" s="101" t="s">
        <v>979</v>
      </c>
      <c r="C461" s="2" t="s">
        <v>1297</v>
      </c>
      <c r="D461" s="217">
        <v>57</v>
      </c>
      <c r="E461" s="133">
        <v>10821</v>
      </c>
      <c r="F461" s="189">
        <v>189.84210526315789</v>
      </c>
    </row>
    <row r="462" spans="1:6" hidden="1" x14ac:dyDescent="0.2">
      <c r="A462" s="201" t="e">
        <v>#N/A</v>
      </c>
      <c r="B462" s="1" t="s">
        <v>851</v>
      </c>
      <c r="C462" s="2" t="s">
        <v>1463</v>
      </c>
      <c r="D462" s="133" t="s">
        <v>1317</v>
      </c>
      <c r="E462" s="133">
        <v>0</v>
      </c>
      <c r="F462" s="189" t="s">
        <v>1317</v>
      </c>
    </row>
    <row r="463" spans="1:6" x14ac:dyDescent="0.2">
      <c r="A463" s="201">
        <v>4</v>
      </c>
      <c r="B463" s="1" t="s">
        <v>151</v>
      </c>
      <c r="C463" s="2" t="s">
        <v>1297</v>
      </c>
      <c r="D463" s="217">
        <v>63</v>
      </c>
      <c r="E463" s="133">
        <v>12354</v>
      </c>
      <c r="F463" s="189">
        <v>196.0952380952381</v>
      </c>
    </row>
    <row r="464" spans="1:6" hidden="1" x14ac:dyDescent="0.2">
      <c r="A464" s="201" t="e">
        <v>#N/A</v>
      </c>
      <c r="B464" s="101" t="s">
        <v>1461</v>
      </c>
      <c r="C464" s="2" t="s">
        <v>1463</v>
      </c>
      <c r="D464" s="133" t="s">
        <v>1317</v>
      </c>
      <c r="E464" s="133" t="s">
        <v>1317</v>
      </c>
      <c r="F464" s="189" t="s">
        <v>1317</v>
      </c>
    </row>
    <row r="465" spans="1:6" hidden="1" x14ac:dyDescent="0.2">
      <c r="A465" s="201" t="e">
        <v>#N/A</v>
      </c>
      <c r="B465" s="1" t="s">
        <v>852</v>
      </c>
      <c r="C465" s="2" t="s">
        <v>1463</v>
      </c>
      <c r="D465" s="133" t="s">
        <v>1317</v>
      </c>
      <c r="E465" s="133">
        <v>0</v>
      </c>
      <c r="F465" s="189" t="s">
        <v>1317</v>
      </c>
    </row>
    <row r="466" spans="1:6" x14ac:dyDescent="0.2">
      <c r="A466" s="201" t="s">
        <v>1317</v>
      </c>
      <c r="B466" s="1" t="s">
        <v>853</v>
      </c>
      <c r="C466" s="2" t="s">
        <v>1297</v>
      </c>
      <c r="D466" s="217">
        <v>28</v>
      </c>
      <c r="E466" s="133">
        <v>4870</v>
      </c>
      <c r="F466" s="189">
        <v>173.92857142857142</v>
      </c>
    </row>
    <row r="467" spans="1:6" x14ac:dyDescent="0.2">
      <c r="A467" s="201" t="e">
        <v>#N/A</v>
      </c>
      <c r="B467" s="1" t="s">
        <v>854</v>
      </c>
      <c r="C467" s="2" t="s">
        <v>1297</v>
      </c>
      <c r="D467" s="217">
        <v>21</v>
      </c>
      <c r="E467" s="133">
        <v>2763</v>
      </c>
      <c r="F467" s="189">
        <v>131.57142857142858</v>
      </c>
    </row>
    <row r="468" spans="1:6" x14ac:dyDescent="0.2">
      <c r="A468" s="201" t="s">
        <v>1317</v>
      </c>
      <c r="B468" s="1" t="s">
        <v>855</v>
      </c>
      <c r="C468" s="2" t="s">
        <v>1297</v>
      </c>
      <c r="D468" s="217">
        <v>30</v>
      </c>
      <c r="E468" s="133">
        <v>5476</v>
      </c>
      <c r="F468" s="189">
        <v>182.53333333333333</v>
      </c>
    </row>
    <row r="469" spans="1:6" hidden="1" x14ac:dyDescent="0.2">
      <c r="A469" s="201" t="e">
        <v>#N/A</v>
      </c>
      <c r="B469" s="1" t="s">
        <v>511</v>
      </c>
      <c r="C469" s="2" t="s">
        <v>1463</v>
      </c>
      <c r="D469" s="133" t="s">
        <v>1317</v>
      </c>
      <c r="E469" s="133">
        <v>0</v>
      </c>
      <c r="F469" s="189" t="s">
        <v>1317</v>
      </c>
    </row>
    <row r="470" spans="1:6" hidden="1" x14ac:dyDescent="0.2">
      <c r="A470" s="201" t="e">
        <v>#N/A</v>
      </c>
      <c r="B470" s="1" t="s">
        <v>856</v>
      </c>
      <c r="C470" s="2" t="s">
        <v>1463</v>
      </c>
      <c r="D470" s="133" t="s">
        <v>1317</v>
      </c>
      <c r="E470" s="133">
        <v>0</v>
      </c>
      <c r="F470" s="189" t="s">
        <v>1317</v>
      </c>
    </row>
    <row r="471" spans="1:6" x14ac:dyDescent="0.2">
      <c r="A471" s="201" t="s">
        <v>1317</v>
      </c>
      <c r="B471" s="1" t="s">
        <v>857</v>
      </c>
      <c r="C471" s="2" t="s">
        <v>1297</v>
      </c>
      <c r="D471" s="217">
        <v>39</v>
      </c>
      <c r="E471" s="133">
        <v>6226</v>
      </c>
      <c r="F471" s="189">
        <v>159.64102564102564</v>
      </c>
    </row>
    <row r="472" spans="1:6" x14ac:dyDescent="0.2">
      <c r="A472" s="201" t="e">
        <v>#N/A</v>
      </c>
      <c r="B472" s="1" t="s">
        <v>858</v>
      </c>
      <c r="C472" s="2" t="s">
        <v>1297</v>
      </c>
      <c r="D472" s="217">
        <v>27</v>
      </c>
      <c r="E472" s="133">
        <v>3873</v>
      </c>
      <c r="F472" s="189">
        <v>143.44444444444446</v>
      </c>
    </row>
    <row r="473" spans="1:6" x14ac:dyDescent="0.2">
      <c r="A473" s="201" t="s">
        <v>1317</v>
      </c>
      <c r="B473" s="1" t="s">
        <v>859</v>
      </c>
      <c r="C473" s="2" t="s">
        <v>1297</v>
      </c>
      <c r="D473" s="217">
        <v>42</v>
      </c>
      <c r="E473" s="133">
        <v>6642</v>
      </c>
      <c r="F473" s="189">
        <v>158.14285714285714</v>
      </c>
    </row>
    <row r="474" spans="1:6" hidden="1" x14ac:dyDescent="0.2">
      <c r="A474" s="201" t="e">
        <v>#N/A</v>
      </c>
      <c r="B474" s="1" t="s">
        <v>860</v>
      </c>
      <c r="C474" s="2" t="s">
        <v>1463</v>
      </c>
      <c r="D474" s="133" t="s">
        <v>1317</v>
      </c>
      <c r="E474" s="133">
        <v>0</v>
      </c>
      <c r="F474" s="189" t="s">
        <v>1317</v>
      </c>
    </row>
    <row r="475" spans="1:6" hidden="1" x14ac:dyDescent="0.2">
      <c r="A475" s="201" t="e">
        <v>#N/A</v>
      </c>
      <c r="B475" s="1" t="s">
        <v>939</v>
      </c>
      <c r="C475" s="2" t="s">
        <v>1463</v>
      </c>
      <c r="D475" s="133" t="s">
        <v>1317</v>
      </c>
      <c r="E475" s="133">
        <v>0</v>
      </c>
      <c r="F475" s="189" t="s">
        <v>1317</v>
      </c>
    </row>
    <row r="476" spans="1:6" x14ac:dyDescent="0.2">
      <c r="A476" s="201" t="e">
        <v>#N/A</v>
      </c>
      <c r="B476" s="1" t="s">
        <v>861</v>
      </c>
      <c r="C476" s="2" t="s">
        <v>1297</v>
      </c>
      <c r="D476" s="217">
        <v>6</v>
      </c>
      <c r="E476" s="133">
        <v>780</v>
      </c>
      <c r="F476" s="189">
        <v>130</v>
      </c>
    </row>
    <row r="477" spans="1:6" x14ac:dyDescent="0.2">
      <c r="A477" s="201" t="s">
        <v>1317</v>
      </c>
      <c r="B477" s="1" t="s">
        <v>862</v>
      </c>
      <c r="C477" s="2" t="s">
        <v>1297</v>
      </c>
      <c r="D477" s="217">
        <v>19</v>
      </c>
      <c r="E477" s="133">
        <v>3566</v>
      </c>
      <c r="F477" s="189">
        <v>187.68421052631578</v>
      </c>
    </row>
    <row r="478" spans="1:6" x14ac:dyDescent="0.2">
      <c r="A478" s="201">
        <v>49</v>
      </c>
      <c r="B478" s="1" t="s">
        <v>282</v>
      </c>
      <c r="C478" s="2" t="s">
        <v>1297</v>
      </c>
      <c r="D478" s="217">
        <v>79</v>
      </c>
      <c r="E478" s="133">
        <v>13275</v>
      </c>
      <c r="F478" s="189">
        <v>168.03797468354429</v>
      </c>
    </row>
    <row r="479" spans="1:6" hidden="1" x14ac:dyDescent="0.2">
      <c r="A479" s="201" t="e">
        <v>#N/A</v>
      </c>
      <c r="B479" s="1" t="s">
        <v>863</v>
      </c>
      <c r="C479" s="2" t="s">
        <v>1463</v>
      </c>
      <c r="D479" s="133" t="s">
        <v>1317</v>
      </c>
      <c r="E479" s="133">
        <v>0</v>
      </c>
      <c r="F479" s="189" t="s">
        <v>1317</v>
      </c>
    </row>
    <row r="480" spans="1:6" hidden="1" x14ac:dyDescent="0.2">
      <c r="A480" s="201" t="e">
        <v>#N/A</v>
      </c>
      <c r="B480" s="1" t="s">
        <v>864</v>
      </c>
      <c r="C480" s="2" t="s">
        <v>1463</v>
      </c>
      <c r="D480" s="133" t="s">
        <v>1317</v>
      </c>
      <c r="E480" s="133">
        <v>0</v>
      </c>
      <c r="F480" s="189" t="s">
        <v>1317</v>
      </c>
    </row>
    <row r="481" spans="1:6" hidden="1" x14ac:dyDescent="0.2">
      <c r="A481" s="201" t="e">
        <v>#N/A</v>
      </c>
      <c r="B481" s="1" t="s">
        <v>865</v>
      </c>
      <c r="C481" s="2" t="s">
        <v>1463</v>
      </c>
      <c r="D481" s="133" t="s">
        <v>1317</v>
      </c>
      <c r="E481" s="133">
        <v>0</v>
      </c>
      <c r="F481" s="189" t="s">
        <v>1317</v>
      </c>
    </row>
    <row r="482" spans="1:6" x14ac:dyDescent="0.2">
      <c r="A482" s="201">
        <v>11</v>
      </c>
      <c r="B482" s="101" t="s">
        <v>1210</v>
      </c>
      <c r="C482" s="2" t="s">
        <v>1297</v>
      </c>
      <c r="D482" s="217">
        <v>64</v>
      </c>
      <c r="E482" s="133">
        <v>12082</v>
      </c>
      <c r="F482" s="189">
        <v>188.78125</v>
      </c>
    </row>
    <row r="483" spans="1:6" x14ac:dyDescent="0.2">
      <c r="A483" s="202"/>
      <c r="B483" s="136"/>
      <c r="C483" s="137" t="s">
        <v>1069</v>
      </c>
      <c r="D483" s="220">
        <v>688</v>
      </c>
      <c r="E483" s="134">
        <v>117588</v>
      </c>
      <c r="F483" s="188">
        <v>170.91279069767441</v>
      </c>
    </row>
    <row r="484" spans="1:6" ht="15.75" x14ac:dyDescent="0.25">
      <c r="A484" s="200" t="s">
        <v>868</v>
      </c>
      <c r="B484" s="138" t="s">
        <v>182</v>
      </c>
      <c r="C484" s="139" t="s">
        <v>1069</v>
      </c>
      <c r="D484" s="219"/>
      <c r="E484" s="143"/>
      <c r="F484" s="187" t="s">
        <v>1317</v>
      </c>
    </row>
    <row r="485" spans="1:6" hidden="1" x14ac:dyDescent="0.2">
      <c r="A485" s="201" t="e">
        <v>#N/A</v>
      </c>
      <c r="B485" s="101" t="s">
        <v>1182</v>
      </c>
      <c r="C485" s="2" t="s">
        <v>1463</v>
      </c>
      <c r="D485" s="133" t="s">
        <v>1317</v>
      </c>
      <c r="E485" s="133">
        <v>0</v>
      </c>
      <c r="F485" s="189" t="s">
        <v>1317</v>
      </c>
    </row>
    <row r="486" spans="1:6" x14ac:dyDescent="0.2">
      <c r="A486" s="201">
        <v>97</v>
      </c>
      <c r="B486" s="101" t="s">
        <v>1149</v>
      </c>
      <c r="C486" s="2" t="s">
        <v>1297</v>
      </c>
      <c r="D486" s="217">
        <v>53</v>
      </c>
      <c r="E486" s="133">
        <v>7873</v>
      </c>
      <c r="F486" s="189">
        <v>148.54716981132074</v>
      </c>
    </row>
    <row r="487" spans="1:6" hidden="1" x14ac:dyDescent="0.2">
      <c r="A487" s="201" t="e">
        <v>#N/A</v>
      </c>
      <c r="B487" s="1" t="s">
        <v>647</v>
      </c>
      <c r="C487" s="2" t="s">
        <v>1463</v>
      </c>
      <c r="D487" s="133" t="s">
        <v>1317</v>
      </c>
      <c r="E487" s="133">
        <v>0</v>
      </c>
      <c r="F487" s="189" t="s">
        <v>1317</v>
      </c>
    </row>
    <row r="488" spans="1:6" x14ac:dyDescent="0.2">
      <c r="A488" s="201" t="s">
        <v>1317</v>
      </c>
      <c r="B488" s="101" t="s">
        <v>1112</v>
      </c>
      <c r="C488" s="2" t="s">
        <v>1297</v>
      </c>
      <c r="D488" s="217">
        <v>24</v>
      </c>
      <c r="E488" s="133">
        <v>3471</v>
      </c>
      <c r="F488" s="189">
        <v>144.625</v>
      </c>
    </row>
    <row r="489" spans="1:6" x14ac:dyDescent="0.2">
      <c r="A489" s="201" t="s">
        <v>1317</v>
      </c>
      <c r="B489" s="101" t="s">
        <v>1359</v>
      </c>
      <c r="C489" s="2" t="s">
        <v>1297</v>
      </c>
      <c r="D489" s="217">
        <v>48</v>
      </c>
      <c r="E489" s="133">
        <v>7567</v>
      </c>
      <c r="F489" s="189">
        <v>157.64583333333334</v>
      </c>
    </row>
    <row r="490" spans="1:6" x14ac:dyDescent="0.2">
      <c r="A490" s="201">
        <v>51</v>
      </c>
      <c r="B490" s="1" t="s">
        <v>869</v>
      </c>
      <c r="C490" s="2" t="s">
        <v>1297</v>
      </c>
      <c r="D490" s="217">
        <v>109</v>
      </c>
      <c r="E490" s="133">
        <v>18254</v>
      </c>
      <c r="F490" s="189">
        <v>167.46788990825689</v>
      </c>
    </row>
    <row r="491" spans="1:6" x14ac:dyDescent="0.2">
      <c r="A491" s="201">
        <v>67</v>
      </c>
      <c r="B491" s="1" t="s">
        <v>870</v>
      </c>
      <c r="C491" s="2" t="s">
        <v>1297</v>
      </c>
      <c r="D491" s="217">
        <v>89</v>
      </c>
      <c r="E491" s="133">
        <v>14521</v>
      </c>
      <c r="F491" s="189">
        <v>163.15730337078651</v>
      </c>
    </row>
    <row r="492" spans="1:6" x14ac:dyDescent="0.2">
      <c r="A492" s="201">
        <v>12</v>
      </c>
      <c r="B492" s="1" t="s">
        <v>871</v>
      </c>
      <c r="C492" s="2" t="s">
        <v>1297</v>
      </c>
      <c r="D492" s="217">
        <v>60</v>
      </c>
      <c r="E492" s="133">
        <v>9450</v>
      </c>
      <c r="F492" s="189">
        <v>157.5</v>
      </c>
    </row>
    <row r="493" spans="1:6" hidden="1" x14ac:dyDescent="0.2">
      <c r="A493" s="201" t="e">
        <v>#N/A</v>
      </c>
      <c r="B493" s="101" t="s">
        <v>1139</v>
      </c>
      <c r="C493" s="2" t="s">
        <v>1463</v>
      </c>
      <c r="D493" s="133" t="s">
        <v>1317</v>
      </c>
      <c r="E493" s="133">
        <v>0</v>
      </c>
      <c r="F493" s="189" t="s">
        <v>1317</v>
      </c>
    </row>
    <row r="494" spans="1:6" hidden="1" x14ac:dyDescent="0.2">
      <c r="A494" s="201" t="e">
        <v>#N/A</v>
      </c>
      <c r="B494" s="1" t="s">
        <v>872</v>
      </c>
      <c r="C494" s="2" t="s">
        <v>1463</v>
      </c>
      <c r="D494" s="133" t="s">
        <v>1317</v>
      </c>
      <c r="E494" s="133">
        <v>0</v>
      </c>
      <c r="F494" s="189" t="s">
        <v>1317</v>
      </c>
    </row>
    <row r="495" spans="1:6" x14ac:dyDescent="0.2">
      <c r="A495" s="201">
        <v>22</v>
      </c>
      <c r="B495" s="1" t="s">
        <v>873</v>
      </c>
      <c r="C495" s="2" t="s">
        <v>1297</v>
      </c>
      <c r="D495" s="217">
        <v>84</v>
      </c>
      <c r="E495" s="133">
        <v>12225</v>
      </c>
      <c r="F495" s="189">
        <v>145.53571428571428</v>
      </c>
    </row>
    <row r="496" spans="1:6" x14ac:dyDescent="0.2">
      <c r="A496" s="201">
        <v>47</v>
      </c>
      <c r="B496" s="1" t="s">
        <v>874</v>
      </c>
      <c r="C496" s="2" t="s">
        <v>1297</v>
      </c>
      <c r="D496" s="217">
        <v>88</v>
      </c>
      <c r="E496" s="133">
        <v>14945</v>
      </c>
      <c r="F496" s="189">
        <v>169.82954545454547</v>
      </c>
    </row>
    <row r="497" spans="1:6" x14ac:dyDescent="0.2">
      <c r="A497" s="201">
        <v>76</v>
      </c>
      <c r="B497" s="1" t="s">
        <v>875</v>
      </c>
      <c r="C497" s="2" t="s">
        <v>1297</v>
      </c>
      <c r="D497" s="217">
        <v>61</v>
      </c>
      <c r="E497" s="133">
        <v>9652</v>
      </c>
      <c r="F497" s="189">
        <v>158.2295081967213</v>
      </c>
    </row>
    <row r="498" spans="1:6" x14ac:dyDescent="0.2">
      <c r="A498" s="201">
        <v>25</v>
      </c>
      <c r="B498" s="1" t="s">
        <v>876</v>
      </c>
      <c r="C498" s="2" t="s">
        <v>1297</v>
      </c>
      <c r="D498" s="217">
        <v>106</v>
      </c>
      <c r="E498" s="133">
        <v>18887</v>
      </c>
      <c r="F498" s="189">
        <v>178.17924528301887</v>
      </c>
    </row>
    <row r="499" spans="1:6" x14ac:dyDescent="0.2">
      <c r="A499" s="201" t="e">
        <v>#N/A</v>
      </c>
      <c r="B499" s="101" t="s">
        <v>1340</v>
      </c>
      <c r="C499" s="2" t="s">
        <v>1297</v>
      </c>
      <c r="D499" s="217">
        <v>6</v>
      </c>
      <c r="E499" s="133">
        <v>579</v>
      </c>
      <c r="F499" s="189">
        <v>96.5</v>
      </c>
    </row>
    <row r="500" spans="1:6" hidden="1" x14ac:dyDescent="0.2">
      <c r="A500" s="201" t="e">
        <v>#N/A</v>
      </c>
      <c r="B500" s="1" t="s">
        <v>877</v>
      </c>
      <c r="C500" s="2" t="s">
        <v>1463</v>
      </c>
      <c r="D500" s="133" t="s">
        <v>1317</v>
      </c>
      <c r="E500" s="133">
        <v>0</v>
      </c>
      <c r="F500" s="189" t="s">
        <v>1317</v>
      </c>
    </row>
    <row r="501" spans="1:6" x14ac:dyDescent="0.2">
      <c r="A501" s="201" t="s">
        <v>1317</v>
      </c>
      <c r="B501" s="101" t="s">
        <v>1195</v>
      </c>
      <c r="C501" s="2" t="s">
        <v>1297</v>
      </c>
      <c r="D501" s="217">
        <v>21</v>
      </c>
      <c r="E501" s="133">
        <v>2841</v>
      </c>
      <c r="F501" s="189">
        <v>135.28571428571428</v>
      </c>
    </row>
    <row r="502" spans="1:6" x14ac:dyDescent="0.2">
      <c r="A502" s="201" t="s">
        <v>1317</v>
      </c>
      <c r="B502" s="1" t="s">
        <v>823</v>
      </c>
      <c r="C502" s="2" t="s">
        <v>1297</v>
      </c>
      <c r="D502" s="217">
        <v>24</v>
      </c>
      <c r="E502" s="133">
        <v>3963</v>
      </c>
      <c r="F502" s="189">
        <v>165.125</v>
      </c>
    </row>
    <row r="503" spans="1:6" x14ac:dyDescent="0.2">
      <c r="A503" s="201">
        <v>28</v>
      </c>
      <c r="B503" s="1" t="s">
        <v>238</v>
      </c>
      <c r="C503" s="2" t="s">
        <v>1297</v>
      </c>
      <c r="D503" s="217">
        <v>78</v>
      </c>
      <c r="E503" s="133">
        <v>10639</v>
      </c>
      <c r="F503" s="189">
        <v>136.39743589743588</v>
      </c>
    </row>
    <row r="504" spans="1:6" x14ac:dyDescent="0.2">
      <c r="A504" s="201">
        <v>25</v>
      </c>
      <c r="B504" s="1" t="s">
        <v>878</v>
      </c>
      <c r="C504" s="2" t="s">
        <v>1297</v>
      </c>
      <c r="D504" s="217">
        <v>3</v>
      </c>
      <c r="E504" s="133">
        <v>399</v>
      </c>
      <c r="F504" s="189">
        <v>133</v>
      </c>
    </row>
    <row r="505" spans="1:6" x14ac:dyDescent="0.2">
      <c r="A505" s="201" t="e">
        <v>#N/A</v>
      </c>
      <c r="B505" s="101" t="s">
        <v>1397</v>
      </c>
      <c r="C505" s="2" t="s">
        <v>1297</v>
      </c>
      <c r="D505" s="217">
        <v>62</v>
      </c>
      <c r="E505" s="133">
        <v>8591</v>
      </c>
      <c r="F505" s="189">
        <v>138.56451612903226</v>
      </c>
    </row>
    <row r="506" spans="1:6" x14ac:dyDescent="0.2">
      <c r="A506" s="201">
        <v>86</v>
      </c>
      <c r="B506" s="101" t="s">
        <v>1342</v>
      </c>
      <c r="C506" s="2" t="s">
        <v>1297</v>
      </c>
      <c r="D506" s="217">
        <v>68</v>
      </c>
      <c r="E506" s="133">
        <v>10557</v>
      </c>
      <c r="F506" s="189">
        <v>155.25</v>
      </c>
    </row>
    <row r="507" spans="1:6" x14ac:dyDescent="0.2">
      <c r="A507" s="201">
        <v>92</v>
      </c>
      <c r="B507" s="101" t="s">
        <v>1216</v>
      </c>
      <c r="C507" s="2" t="s">
        <v>1297</v>
      </c>
      <c r="D507" s="217">
        <v>72</v>
      </c>
      <c r="E507" s="133">
        <v>10884</v>
      </c>
      <c r="F507" s="189">
        <v>151.16666666666666</v>
      </c>
    </row>
    <row r="508" spans="1:6" hidden="1" x14ac:dyDescent="0.2">
      <c r="A508" s="201" t="e">
        <v>#N/A</v>
      </c>
      <c r="B508" s="101" t="s">
        <v>1305</v>
      </c>
      <c r="C508" s="2" t="s">
        <v>1463</v>
      </c>
      <c r="D508" s="133" t="s">
        <v>1317</v>
      </c>
      <c r="E508" s="133">
        <v>0</v>
      </c>
      <c r="F508" s="189" t="s">
        <v>1317</v>
      </c>
    </row>
    <row r="509" spans="1:6" x14ac:dyDescent="0.2">
      <c r="A509" s="201" t="s">
        <v>1317</v>
      </c>
      <c r="B509" s="1" t="s">
        <v>879</v>
      </c>
      <c r="C509" s="2" t="s">
        <v>1297</v>
      </c>
      <c r="D509" s="217">
        <v>9</v>
      </c>
      <c r="E509" s="133">
        <v>1361</v>
      </c>
      <c r="F509" s="189">
        <v>151.22222222222223</v>
      </c>
    </row>
    <row r="510" spans="1:6" x14ac:dyDescent="0.2">
      <c r="A510" s="201" t="s">
        <v>1317</v>
      </c>
      <c r="B510" s="101" t="s">
        <v>1042</v>
      </c>
      <c r="C510" s="2" t="s">
        <v>1297</v>
      </c>
      <c r="D510" s="217">
        <v>27</v>
      </c>
      <c r="E510" s="133">
        <v>3716</v>
      </c>
      <c r="F510" s="189">
        <v>137.62962962962962</v>
      </c>
    </row>
    <row r="511" spans="1:6" x14ac:dyDescent="0.2">
      <c r="A511" s="201" t="e">
        <v>#N/A</v>
      </c>
      <c r="B511" s="101" t="s">
        <v>1032</v>
      </c>
      <c r="C511" s="2" t="s">
        <v>1297</v>
      </c>
      <c r="D511" s="217">
        <v>15</v>
      </c>
      <c r="E511" s="133">
        <v>2244</v>
      </c>
      <c r="F511" s="189">
        <v>149.6</v>
      </c>
    </row>
    <row r="512" spans="1:6" x14ac:dyDescent="0.2">
      <c r="A512" s="201">
        <v>93</v>
      </c>
      <c r="B512" s="101" t="s">
        <v>1324</v>
      </c>
      <c r="C512" s="2" t="s">
        <v>1297</v>
      </c>
      <c r="D512" s="217">
        <v>59</v>
      </c>
      <c r="E512" s="133">
        <v>8888</v>
      </c>
      <c r="F512" s="189">
        <v>150.64406779661016</v>
      </c>
    </row>
    <row r="513" spans="1:6" x14ac:dyDescent="0.2">
      <c r="A513" s="201" t="e">
        <v>#N/A</v>
      </c>
      <c r="B513" s="101" t="s">
        <v>1399</v>
      </c>
      <c r="C513" s="2" t="s">
        <v>1297</v>
      </c>
      <c r="D513" s="217">
        <v>26</v>
      </c>
      <c r="E513" s="133">
        <v>3903</v>
      </c>
      <c r="F513" s="189">
        <v>150.11538461538461</v>
      </c>
    </row>
    <row r="514" spans="1:6" x14ac:dyDescent="0.2">
      <c r="A514" s="201" t="s">
        <v>1317</v>
      </c>
      <c r="B514" s="1" t="s">
        <v>880</v>
      </c>
      <c r="C514" s="2" t="s">
        <v>1297</v>
      </c>
      <c r="D514" s="217">
        <v>18</v>
      </c>
      <c r="E514" s="133">
        <v>2240</v>
      </c>
      <c r="F514" s="189">
        <v>124.44444444444444</v>
      </c>
    </row>
    <row r="515" spans="1:6" x14ac:dyDescent="0.2">
      <c r="A515" s="201" t="e">
        <v>#N/A</v>
      </c>
      <c r="B515" s="1" t="s">
        <v>881</v>
      </c>
      <c r="C515" s="2" t="s">
        <v>1297</v>
      </c>
      <c r="D515" s="217">
        <v>24</v>
      </c>
      <c r="E515" s="133">
        <v>2812</v>
      </c>
      <c r="F515" s="189">
        <v>117.16666666666667</v>
      </c>
    </row>
    <row r="516" spans="1:6" x14ac:dyDescent="0.2">
      <c r="A516" s="201">
        <v>9</v>
      </c>
      <c r="B516" s="101" t="s">
        <v>1354</v>
      </c>
      <c r="C516" s="2" t="s">
        <v>1297</v>
      </c>
      <c r="D516" s="217">
        <v>85</v>
      </c>
      <c r="E516" s="133">
        <v>13542</v>
      </c>
      <c r="F516" s="189">
        <v>159.31764705882352</v>
      </c>
    </row>
    <row r="517" spans="1:6" x14ac:dyDescent="0.2">
      <c r="A517" s="201" t="s">
        <v>1317</v>
      </c>
      <c r="B517" s="1" t="s">
        <v>512</v>
      </c>
      <c r="C517" s="2" t="s">
        <v>1297</v>
      </c>
      <c r="D517" s="217">
        <v>42</v>
      </c>
      <c r="E517" s="133">
        <v>5826</v>
      </c>
      <c r="F517" s="189">
        <v>138.71428571428572</v>
      </c>
    </row>
    <row r="518" spans="1:6" x14ac:dyDescent="0.2">
      <c r="A518" s="201" t="e">
        <v>#N/A</v>
      </c>
      <c r="B518" s="1" t="s">
        <v>882</v>
      </c>
      <c r="C518" s="2" t="s">
        <v>1297</v>
      </c>
      <c r="D518" s="217">
        <v>39</v>
      </c>
      <c r="E518" s="133">
        <v>4766</v>
      </c>
      <c r="F518" s="189">
        <v>122.2051282051282</v>
      </c>
    </row>
    <row r="519" spans="1:6" x14ac:dyDescent="0.2">
      <c r="A519" s="202"/>
      <c r="B519" s="136"/>
      <c r="C519" s="137" t="s">
        <v>1069</v>
      </c>
      <c r="D519" s="220">
        <v>1400</v>
      </c>
      <c r="E519" s="134">
        <v>214596</v>
      </c>
      <c r="F519" s="188">
        <v>153.28285714285715</v>
      </c>
    </row>
    <row r="520" spans="1:6" ht="15.75" x14ac:dyDescent="0.25">
      <c r="A520" s="200" t="s">
        <v>886</v>
      </c>
      <c r="B520" s="138" t="s">
        <v>183</v>
      </c>
      <c r="C520" s="139" t="s">
        <v>1069</v>
      </c>
      <c r="D520" s="219"/>
      <c r="E520" s="143"/>
      <c r="F520" s="187" t="s">
        <v>1317</v>
      </c>
    </row>
    <row r="521" spans="1:6" x14ac:dyDescent="0.2">
      <c r="A521" s="201" t="s">
        <v>1317</v>
      </c>
      <c r="B521" s="1" t="s">
        <v>885</v>
      </c>
      <c r="C521" s="2" t="s">
        <v>1297</v>
      </c>
      <c r="D521" s="217">
        <v>24</v>
      </c>
      <c r="E521" s="133">
        <v>3551</v>
      </c>
      <c r="F521" s="189">
        <v>147.95833333333334</v>
      </c>
    </row>
    <row r="522" spans="1:6" x14ac:dyDescent="0.2">
      <c r="A522" s="201" t="s">
        <v>1317</v>
      </c>
      <c r="B522" s="101" t="s">
        <v>1169</v>
      </c>
      <c r="C522" s="2" t="s">
        <v>1297</v>
      </c>
      <c r="D522" s="217">
        <v>18</v>
      </c>
      <c r="E522" s="133">
        <v>2122</v>
      </c>
      <c r="F522" s="189">
        <v>117.88888888888889</v>
      </c>
    </row>
    <row r="523" spans="1:6" x14ac:dyDescent="0.2">
      <c r="A523" s="201" t="s">
        <v>1317</v>
      </c>
      <c r="B523" s="1" t="s">
        <v>887</v>
      </c>
      <c r="C523" s="2" t="s">
        <v>1297</v>
      </c>
      <c r="D523" s="217">
        <v>12</v>
      </c>
      <c r="E523" s="133">
        <v>1645</v>
      </c>
      <c r="F523" s="189">
        <v>137.08333333333334</v>
      </c>
    </row>
    <row r="524" spans="1:6" hidden="1" x14ac:dyDescent="0.2">
      <c r="A524" s="201" t="e">
        <v>#N/A</v>
      </c>
      <c r="B524" s="1" t="s">
        <v>888</v>
      </c>
      <c r="C524" s="2" t="s">
        <v>1463</v>
      </c>
      <c r="D524" s="133" t="s">
        <v>1317</v>
      </c>
      <c r="E524" s="133">
        <v>0</v>
      </c>
      <c r="F524" s="189" t="s">
        <v>1317</v>
      </c>
    </row>
    <row r="525" spans="1:6" x14ac:dyDescent="0.2">
      <c r="A525" s="201" t="s">
        <v>1317</v>
      </c>
      <c r="B525" s="1" t="s">
        <v>889</v>
      </c>
      <c r="C525" s="2" t="s">
        <v>1297</v>
      </c>
      <c r="D525" s="217">
        <v>21</v>
      </c>
      <c r="E525" s="133">
        <v>3251</v>
      </c>
      <c r="F525" s="189">
        <v>154.8095238095238</v>
      </c>
    </row>
    <row r="526" spans="1:6" x14ac:dyDescent="0.2">
      <c r="A526" s="201" t="s">
        <v>1317</v>
      </c>
      <c r="B526" s="1" t="s">
        <v>890</v>
      </c>
      <c r="C526" s="2" t="s">
        <v>1297</v>
      </c>
      <c r="D526" s="217">
        <v>24</v>
      </c>
      <c r="E526" s="133">
        <v>3054</v>
      </c>
      <c r="F526" s="189">
        <v>127.25</v>
      </c>
    </row>
    <row r="527" spans="1:6" hidden="1" x14ac:dyDescent="0.2">
      <c r="A527" s="201" t="e">
        <v>#N/A</v>
      </c>
      <c r="B527" s="1" t="s">
        <v>891</v>
      </c>
      <c r="C527" s="2" t="s">
        <v>1463</v>
      </c>
      <c r="D527" s="133" t="s">
        <v>1317</v>
      </c>
      <c r="E527" s="133">
        <v>0</v>
      </c>
      <c r="F527" s="189" t="s">
        <v>1317</v>
      </c>
    </row>
    <row r="528" spans="1:6" hidden="1" x14ac:dyDescent="0.2">
      <c r="A528" s="201" t="e">
        <v>#N/A</v>
      </c>
      <c r="B528" s="1" t="s">
        <v>892</v>
      </c>
      <c r="C528" s="2" t="s">
        <v>1463</v>
      </c>
      <c r="D528" s="133" t="s">
        <v>1317</v>
      </c>
      <c r="E528" s="133">
        <v>0</v>
      </c>
      <c r="F528" s="189" t="s">
        <v>1317</v>
      </c>
    </row>
    <row r="529" spans="1:6" x14ac:dyDescent="0.2">
      <c r="A529" s="201" t="s">
        <v>1317</v>
      </c>
      <c r="B529" s="1" t="s">
        <v>893</v>
      </c>
      <c r="C529" s="2" t="s">
        <v>1297</v>
      </c>
      <c r="D529" s="217">
        <v>36</v>
      </c>
      <c r="E529" s="133">
        <v>5788</v>
      </c>
      <c r="F529" s="189">
        <v>160.77777777777777</v>
      </c>
    </row>
    <row r="530" spans="1:6" hidden="1" x14ac:dyDescent="0.2">
      <c r="A530" s="201" t="e">
        <v>#N/A</v>
      </c>
      <c r="B530" s="1" t="s">
        <v>894</v>
      </c>
      <c r="C530" s="2" t="s">
        <v>1463</v>
      </c>
      <c r="D530" s="133" t="s">
        <v>1317</v>
      </c>
      <c r="E530" s="133">
        <v>0</v>
      </c>
      <c r="F530" s="189" t="s">
        <v>1317</v>
      </c>
    </row>
    <row r="531" spans="1:6" hidden="1" x14ac:dyDescent="0.2">
      <c r="A531" s="201" t="e">
        <v>#N/A</v>
      </c>
      <c r="B531" s="101" t="s">
        <v>1167</v>
      </c>
      <c r="C531" s="2" t="s">
        <v>1463</v>
      </c>
      <c r="D531" s="133" t="s">
        <v>1317</v>
      </c>
      <c r="E531" s="133">
        <v>0</v>
      </c>
      <c r="F531" s="189" t="s">
        <v>1317</v>
      </c>
    </row>
    <row r="532" spans="1:6" x14ac:dyDescent="0.2">
      <c r="A532" s="201" t="s">
        <v>1317</v>
      </c>
      <c r="B532" s="1" t="s">
        <v>895</v>
      </c>
      <c r="C532" s="2" t="s">
        <v>1297</v>
      </c>
      <c r="D532" s="217">
        <v>45</v>
      </c>
      <c r="E532" s="133">
        <v>7063</v>
      </c>
      <c r="F532" s="189">
        <v>156.95555555555555</v>
      </c>
    </row>
    <row r="533" spans="1:6" hidden="1" x14ac:dyDescent="0.2">
      <c r="A533" s="201" t="e">
        <v>#N/A</v>
      </c>
      <c r="B533" s="101" t="s">
        <v>1223</v>
      </c>
      <c r="C533" s="2" t="s">
        <v>1463</v>
      </c>
      <c r="D533" s="133" t="s">
        <v>1317</v>
      </c>
      <c r="E533" s="133">
        <v>0</v>
      </c>
      <c r="F533" s="189" t="s">
        <v>1317</v>
      </c>
    </row>
    <row r="534" spans="1:6" x14ac:dyDescent="0.2">
      <c r="A534" s="201" t="e">
        <v>#N/A</v>
      </c>
      <c r="B534" s="1" t="s">
        <v>465</v>
      </c>
      <c r="C534" s="2" t="s">
        <v>1297</v>
      </c>
      <c r="D534" s="217">
        <v>30</v>
      </c>
      <c r="E534" s="133">
        <v>4027</v>
      </c>
      <c r="F534" s="189">
        <v>134.23333333333332</v>
      </c>
    </row>
    <row r="535" spans="1:6" x14ac:dyDescent="0.2">
      <c r="A535" s="201" t="s">
        <v>1317</v>
      </c>
      <c r="B535" s="101" t="s">
        <v>1327</v>
      </c>
      <c r="C535" s="2" t="s">
        <v>1297</v>
      </c>
      <c r="D535" s="217">
        <v>33</v>
      </c>
      <c r="E535" s="133">
        <v>4703</v>
      </c>
      <c r="F535" s="189">
        <v>142.5151515151515</v>
      </c>
    </row>
    <row r="536" spans="1:6" hidden="1" x14ac:dyDescent="0.2">
      <c r="A536" s="201" t="e">
        <v>#N/A</v>
      </c>
      <c r="B536" s="1" t="s">
        <v>896</v>
      </c>
      <c r="C536" s="2" t="s">
        <v>1463</v>
      </c>
      <c r="D536" s="133" t="s">
        <v>1317</v>
      </c>
      <c r="E536" s="133">
        <v>0</v>
      </c>
      <c r="F536" s="189" t="s">
        <v>1317</v>
      </c>
    </row>
    <row r="537" spans="1:6" x14ac:dyDescent="0.2">
      <c r="A537" s="201" t="s">
        <v>1317</v>
      </c>
      <c r="B537" s="1" t="s">
        <v>897</v>
      </c>
      <c r="C537" s="2" t="s">
        <v>1297</v>
      </c>
      <c r="D537" s="217">
        <v>45</v>
      </c>
      <c r="E537" s="133">
        <v>6408</v>
      </c>
      <c r="F537" s="189">
        <v>142.4</v>
      </c>
    </row>
    <row r="538" spans="1:6" hidden="1" x14ac:dyDescent="0.2">
      <c r="A538" s="201" t="e">
        <v>#N/A</v>
      </c>
      <c r="B538" s="1" t="s">
        <v>898</v>
      </c>
      <c r="C538" s="2" t="s">
        <v>1463</v>
      </c>
      <c r="D538" s="133" t="s">
        <v>1317</v>
      </c>
      <c r="E538" s="133">
        <v>0</v>
      </c>
      <c r="F538" s="189" t="s">
        <v>1317</v>
      </c>
    </row>
    <row r="539" spans="1:6" x14ac:dyDescent="0.2">
      <c r="A539" s="201" t="s">
        <v>1317</v>
      </c>
      <c r="B539" s="1" t="s">
        <v>899</v>
      </c>
      <c r="C539" s="2" t="s">
        <v>1297</v>
      </c>
      <c r="D539" s="217">
        <v>30</v>
      </c>
      <c r="E539" s="133">
        <v>4670</v>
      </c>
      <c r="F539" s="189">
        <v>155.66666666666666</v>
      </c>
    </row>
    <row r="540" spans="1:6" x14ac:dyDescent="0.2">
      <c r="A540" s="201" t="s">
        <v>1317</v>
      </c>
      <c r="B540" s="1" t="s">
        <v>900</v>
      </c>
      <c r="C540" s="2" t="s">
        <v>1297</v>
      </c>
      <c r="D540" s="217">
        <v>39</v>
      </c>
      <c r="E540" s="133">
        <v>5468</v>
      </c>
      <c r="F540" s="189">
        <v>140.2051282051282</v>
      </c>
    </row>
    <row r="541" spans="1:6" hidden="1" x14ac:dyDescent="0.2">
      <c r="A541" s="201" t="e">
        <v>#N/A</v>
      </c>
      <c r="B541" s="1" t="s">
        <v>901</v>
      </c>
      <c r="C541" s="2" t="s">
        <v>1463</v>
      </c>
      <c r="D541" s="133" t="s">
        <v>1317</v>
      </c>
      <c r="E541" s="133">
        <v>0</v>
      </c>
      <c r="F541" s="189" t="s">
        <v>1317</v>
      </c>
    </row>
    <row r="542" spans="1:6" x14ac:dyDescent="0.2">
      <c r="A542" s="201" t="s">
        <v>1317</v>
      </c>
      <c r="B542" s="1" t="s">
        <v>902</v>
      </c>
      <c r="C542" s="2" t="s">
        <v>1297</v>
      </c>
      <c r="D542" s="217">
        <v>33</v>
      </c>
      <c r="E542" s="133">
        <v>4874</v>
      </c>
      <c r="F542" s="189">
        <v>147.69696969696969</v>
      </c>
    </row>
    <row r="543" spans="1:6" x14ac:dyDescent="0.2">
      <c r="A543" s="201" t="s">
        <v>1317</v>
      </c>
      <c r="B543" s="1" t="s">
        <v>903</v>
      </c>
      <c r="C543" s="2" t="s">
        <v>1297</v>
      </c>
      <c r="D543" s="217">
        <v>30</v>
      </c>
      <c r="E543" s="133">
        <v>4426</v>
      </c>
      <c r="F543" s="189">
        <v>147.53333333333333</v>
      </c>
    </row>
    <row r="544" spans="1:6" hidden="1" x14ac:dyDescent="0.2">
      <c r="A544" s="201" t="e">
        <v>#N/A</v>
      </c>
      <c r="B544" s="1" t="s">
        <v>904</v>
      </c>
      <c r="C544" s="2" t="s">
        <v>1463</v>
      </c>
      <c r="D544" s="133" t="s">
        <v>1317</v>
      </c>
      <c r="E544" s="133">
        <v>0</v>
      </c>
      <c r="F544" s="189" t="s">
        <v>1317</v>
      </c>
    </row>
    <row r="545" spans="1:6" x14ac:dyDescent="0.2">
      <c r="A545" s="201" t="s">
        <v>1317</v>
      </c>
      <c r="B545" s="1" t="s">
        <v>905</v>
      </c>
      <c r="C545" s="2" t="s">
        <v>1297</v>
      </c>
      <c r="D545" s="217">
        <v>30</v>
      </c>
      <c r="E545" s="133">
        <v>4520</v>
      </c>
      <c r="F545" s="189">
        <v>150.66666666666666</v>
      </c>
    </row>
    <row r="546" spans="1:6" x14ac:dyDescent="0.2">
      <c r="A546" s="201" t="s">
        <v>1317</v>
      </c>
      <c r="B546" s="1" t="s">
        <v>906</v>
      </c>
      <c r="C546" s="2" t="s">
        <v>1297</v>
      </c>
      <c r="D546" s="217">
        <v>36</v>
      </c>
      <c r="E546" s="133">
        <v>5172</v>
      </c>
      <c r="F546" s="189">
        <v>143.66666666666666</v>
      </c>
    </row>
    <row r="547" spans="1:6" hidden="1" x14ac:dyDescent="0.2">
      <c r="A547" s="201" t="e">
        <v>#N/A</v>
      </c>
      <c r="B547" s="1" t="s">
        <v>907</v>
      </c>
      <c r="C547" s="2" t="s">
        <v>1463</v>
      </c>
      <c r="D547" s="133" t="s">
        <v>1317</v>
      </c>
      <c r="E547" s="133">
        <v>0</v>
      </c>
      <c r="F547" s="189" t="s">
        <v>1317</v>
      </c>
    </row>
    <row r="548" spans="1:6" hidden="1" x14ac:dyDescent="0.2">
      <c r="A548" s="201" t="e">
        <v>#N/A</v>
      </c>
      <c r="B548" s="1" t="s">
        <v>908</v>
      </c>
      <c r="C548" s="2" t="s">
        <v>1463</v>
      </c>
      <c r="D548" s="133" t="s">
        <v>1317</v>
      </c>
      <c r="E548" s="133">
        <v>0</v>
      </c>
      <c r="F548" s="189" t="s">
        <v>1317</v>
      </c>
    </row>
    <row r="549" spans="1:6" hidden="1" x14ac:dyDescent="0.2">
      <c r="A549" s="201" t="e">
        <v>#N/A</v>
      </c>
      <c r="B549" s="1" t="s">
        <v>909</v>
      </c>
      <c r="C549" s="2" t="s">
        <v>1463</v>
      </c>
      <c r="D549" s="133" t="s">
        <v>1317</v>
      </c>
      <c r="E549" s="133">
        <v>0</v>
      </c>
      <c r="F549" s="189" t="s">
        <v>1317</v>
      </c>
    </row>
    <row r="550" spans="1:6" hidden="1" x14ac:dyDescent="0.2">
      <c r="A550" s="201" t="e">
        <v>#N/A</v>
      </c>
      <c r="B550" s="1" t="s">
        <v>910</v>
      </c>
      <c r="C550" s="2" t="s">
        <v>1463</v>
      </c>
      <c r="D550" s="133" t="s">
        <v>1317</v>
      </c>
      <c r="E550" s="133">
        <v>0</v>
      </c>
      <c r="F550" s="189" t="s">
        <v>1317</v>
      </c>
    </row>
    <row r="551" spans="1:6" hidden="1" x14ac:dyDescent="0.2">
      <c r="A551" s="201" t="e">
        <v>#N/A</v>
      </c>
      <c r="B551" s="1" t="s">
        <v>911</v>
      </c>
      <c r="C551" s="2" t="s">
        <v>1463</v>
      </c>
      <c r="D551" s="133" t="s">
        <v>1317</v>
      </c>
      <c r="E551" s="133">
        <v>0</v>
      </c>
      <c r="F551" s="189" t="s">
        <v>1317</v>
      </c>
    </row>
    <row r="552" spans="1:6" hidden="1" x14ac:dyDescent="0.2">
      <c r="A552" s="201" t="e">
        <v>#N/A</v>
      </c>
      <c r="B552" s="1" t="s">
        <v>912</v>
      </c>
      <c r="C552" s="2" t="s">
        <v>1463</v>
      </c>
      <c r="D552" s="133" t="s">
        <v>1317</v>
      </c>
      <c r="E552" s="133">
        <v>0</v>
      </c>
      <c r="F552" s="189" t="s">
        <v>1317</v>
      </c>
    </row>
    <row r="553" spans="1:6" hidden="1" x14ac:dyDescent="0.2">
      <c r="A553" s="201" t="e">
        <v>#N/A</v>
      </c>
      <c r="B553" s="101" t="s">
        <v>1331</v>
      </c>
      <c r="C553" s="2" t="s">
        <v>1463</v>
      </c>
      <c r="D553" s="133" t="s">
        <v>1317</v>
      </c>
      <c r="E553" s="133">
        <v>0</v>
      </c>
      <c r="F553" s="189" t="s">
        <v>1317</v>
      </c>
    </row>
    <row r="554" spans="1:6" x14ac:dyDescent="0.2">
      <c r="A554" s="202"/>
      <c r="B554" s="136"/>
      <c r="C554" s="137" t="s">
        <v>1069</v>
      </c>
      <c r="D554" s="220">
        <v>486</v>
      </c>
      <c r="E554" s="134">
        <v>70742</v>
      </c>
      <c r="F554" s="188">
        <v>145.559670781893</v>
      </c>
    </row>
    <row r="555" spans="1:6" ht="15.75" x14ac:dyDescent="0.25">
      <c r="A555" s="200" t="s">
        <v>1168</v>
      </c>
      <c r="B555" s="138" t="s">
        <v>1175</v>
      </c>
      <c r="C555" s="139" t="s">
        <v>1069</v>
      </c>
      <c r="D555" s="219"/>
      <c r="E555" s="143"/>
      <c r="F555" s="187" t="s">
        <v>1317</v>
      </c>
    </row>
    <row r="556" spans="1:6" x14ac:dyDescent="0.2">
      <c r="A556" s="201" t="s">
        <v>1317</v>
      </c>
      <c r="B556" s="1" t="s">
        <v>472</v>
      </c>
      <c r="C556" s="2" t="s">
        <v>1297</v>
      </c>
      <c r="D556" s="217">
        <v>36</v>
      </c>
      <c r="E556" s="133">
        <v>4385</v>
      </c>
      <c r="F556" s="189">
        <v>121.80555555555556</v>
      </c>
    </row>
    <row r="557" spans="1:6" x14ac:dyDescent="0.2">
      <c r="A557" s="201" t="s">
        <v>1317</v>
      </c>
      <c r="B557" s="1" t="s">
        <v>473</v>
      </c>
      <c r="C557" s="2" t="s">
        <v>1297</v>
      </c>
      <c r="D557" s="217">
        <v>35</v>
      </c>
      <c r="E557" s="133">
        <v>6233</v>
      </c>
      <c r="F557" s="189">
        <v>178.08571428571429</v>
      </c>
    </row>
    <row r="558" spans="1:6" hidden="1" x14ac:dyDescent="0.2">
      <c r="A558" s="201" t="e">
        <v>#N/A</v>
      </c>
      <c r="B558" s="1" t="s">
        <v>474</v>
      </c>
      <c r="C558" s="2" t="s">
        <v>1463</v>
      </c>
      <c r="D558" s="133" t="s">
        <v>1317</v>
      </c>
      <c r="E558" s="133">
        <v>0</v>
      </c>
      <c r="F558" s="189" t="s">
        <v>1317</v>
      </c>
    </row>
    <row r="559" spans="1:6" x14ac:dyDescent="0.2">
      <c r="A559" s="201" t="e">
        <v>#N/A</v>
      </c>
      <c r="B559" s="1" t="s">
        <v>475</v>
      </c>
      <c r="C559" s="2" t="s">
        <v>1297</v>
      </c>
      <c r="D559" s="217">
        <v>33</v>
      </c>
      <c r="E559" s="133">
        <v>4233</v>
      </c>
      <c r="F559" s="189">
        <v>128.27272727272728</v>
      </c>
    </row>
    <row r="560" spans="1:6" hidden="1" x14ac:dyDescent="0.2">
      <c r="A560" s="201" t="e">
        <v>#N/A</v>
      </c>
      <c r="B560" s="1" t="s">
        <v>476</v>
      </c>
      <c r="C560" s="2" t="s">
        <v>1463</v>
      </c>
      <c r="D560" s="133" t="s">
        <v>1317</v>
      </c>
      <c r="E560" s="133">
        <v>0</v>
      </c>
      <c r="F560" s="189" t="s">
        <v>1317</v>
      </c>
    </row>
    <row r="561" spans="1:6" x14ac:dyDescent="0.2">
      <c r="A561" s="201" t="s">
        <v>1317</v>
      </c>
      <c r="B561" s="101" t="s">
        <v>1220</v>
      </c>
      <c r="C561" s="2" t="s">
        <v>1297</v>
      </c>
      <c r="D561" s="217">
        <v>27</v>
      </c>
      <c r="E561" s="133">
        <v>4915</v>
      </c>
      <c r="F561" s="189">
        <v>182.03703703703704</v>
      </c>
    </row>
    <row r="562" spans="1:6" hidden="1" x14ac:dyDescent="0.2">
      <c r="A562" s="201" t="e">
        <v>#N/A</v>
      </c>
      <c r="B562" s="101" t="s">
        <v>1007</v>
      </c>
      <c r="C562" s="2" t="s">
        <v>1463</v>
      </c>
      <c r="D562" s="133" t="s">
        <v>1317</v>
      </c>
      <c r="E562" s="133">
        <v>0</v>
      </c>
      <c r="F562" s="189" t="s">
        <v>1317</v>
      </c>
    </row>
    <row r="563" spans="1:6" hidden="1" x14ac:dyDescent="0.2">
      <c r="A563" s="201" t="e">
        <v>#N/A</v>
      </c>
      <c r="B563" s="1" t="s">
        <v>477</v>
      </c>
      <c r="C563" s="2" t="s">
        <v>1463</v>
      </c>
      <c r="D563" s="133" t="s">
        <v>1317</v>
      </c>
      <c r="E563" s="133">
        <v>0</v>
      </c>
      <c r="F563" s="189" t="s">
        <v>1317</v>
      </c>
    </row>
    <row r="564" spans="1:6" hidden="1" x14ac:dyDescent="0.2">
      <c r="A564" s="201" t="e">
        <v>#N/A</v>
      </c>
      <c r="B564" s="1" t="s">
        <v>478</v>
      </c>
      <c r="C564" s="2" t="s">
        <v>1463</v>
      </c>
      <c r="D564" s="133" t="s">
        <v>1317</v>
      </c>
      <c r="E564" s="133">
        <v>0</v>
      </c>
      <c r="F564" s="189" t="s">
        <v>1317</v>
      </c>
    </row>
    <row r="565" spans="1:6" x14ac:dyDescent="0.2">
      <c r="A565" s="201" t="s">
        <v>1317</v>
      </c>
      <c r="B565" s="101" t="s">
        <v>1221</v>
      </c>
      <c r="C565" s="2" t="s">
        <v>1297</v>
      </c>
      <c r="D565" s="217">
        <v>39</v>
      </c>
      <c r="E565" s="133">
        <v>5214</v>
      </c>
      <c r="F565" s="189">
        <v>133.69230769230768</v>
      </c>
    </row>
    <row r="566" spans="1:6" x14ac:dyDescent="0.2">
      <c r="A566" s="201" t="e">
        <v>#N/A</v>
      </c>
      <c r="B566" s="101" t="s">
        <v>1367</v>
      </c>
      <c r="C566" s="2" t="s">
        <v>1297</v>
      </c>
      <c r="D566" s="217">
        <v>27</v>
      </c>
      <c r="E566" s="133">
        <v>3217</v>
      </c>
      <c r="F566" s="189">
        <v>119.14814814814815</v>
      </c>
    </row>
    <row r="567" spans="1:6" hidden="1" x14ac:dyDescent="0.2">
      <c r="A567" s="201" t="e">
        <v>#N/A</v>
      </c>
      <c r="B567" s="1" t="s">
        <v>479</v>
      </c>
      <c r="C567" s="2" t="s">
        <v>1463</v>
      </c>
      <c r="D567" s="133" t="s">
        <v>1317</v>
      </c>
      <c r="E567" s="133">
        <v>0</v>
      </c>
      <c r="F567" s="189" t="s">
        <v>1317</v>
      </c>
    </row>
    <row r="568" spans="1:6" x14ac:dyDescent="0.2">
      <c r="A568" s="201">
        <v>26</v>
      </c>
      <c r="B568" s="1" t="s">
        <v>480</v>
      </c>
      <c r="C568" s="2" t="s">
        <v>1297</v>
      </c>
      <c r="D568" s="217">
        <v>67</v>
      </c>
      <c r="E568" s="133">
        <v>9243</v>
      </c>
      <c r="F568" s="189">
        <v>137.955223880597</v>
      </c>
    </row>
    <row r="569" spans="1:6" x14ac:dyDescent="0.2">
      <c r="A569" s="201">
        <v>102</v>
      </c>
      <c r="B569" s="1" t="s">
        <v>481</v>
      </c>
      <c r="C569" s="2" t="s">
        <v>1297</v>
      </c>
      <c r="D569" s="217">
        <v>79</v>
      </c>
      <c r="E569" s="133">
        <v>11346</v>
      </c>
      <c r="F569" s="189">
        <v>143.62025316455697</v>
      </c>
    </row>
    <row r="570" spans="1:6" hidden="1" x14ac:dyDescent="0.2">
      <c r="A570" s="201" t="e">
        <v>#N/A</v>
      </c>
      <c r="B570" s="101" t="s">
        <v>1177</v>
      </c>
      <c r="C570" s="2" t="s">
        <v>1463</v>
      </c>
      <c r="D570" s="133" t="s">
        <v>1317</v>
      </c>
      <c r="E570" s="133">
        <v>0</v>
      </c>
      <c r="F570" s="189" t="s">
        <v>1317</v>
      </c>
    </row>
    <row r="571" spans="1:6" x14ac:dyDescent="0.2">
      <c r="A571" s="201" t="e">
        <v>#N/A</v>
      </c>
      <c r="B571" s="1" t="s">
        <v>482</v>
      </c>
      <c r="C571" s="2" t="s">
        <v>1297</v>
      </c>
      <c r="D571" s="217">
        <v>39</v>
      </c>
      <c r="E571" s="133">
        <v>6122</v>
      </c>
      <c r="F571" s="189">
        <v>156.97435897435898</v>
      </c>
    </row>
    <row r="572" spans="1:6" x14ac:dyDescent="0.2">
      <c r="A572" s="201" t="s">
        <v>1317</v>
      </c>
      <c r="B572" s="1" t="s">
        <v>483</v>
      </c>
      <c r="C572" s="2" t="s">
        <v>1297</v>
      </c>
      <c r="D572" s="217">
        <v>42</v>
      </c>
      <c r="E572" s="133">
        <v>7560</v>
      </c>
      <c r="F572" s="189">
        <v>180</v>
      </c>
    </row>
    <row r="573" spans="1:6" x14ac:dyDescent="0.2">
      <c r="A573" s="201" t="e">
        <v>#N/A</v>
      </c>
      <c r="B573" s="1" t="s">
        <v>484</v>
      </c>
      <c r="C573" s="2" t="s">
        <v>1297</v>
      </c>
      <c r="D573" s="217">
        <v>33</v>
      </c>
      <c r="E573" s="133">
        <v>4537</v>
      </c>
      <c r="F573" s="189">
        <v>137.4848484848485</v>
      </c>
    </row>
    <row r="574" spans="1:6" x14ac:dyDescent="0.2">
      <c r="A574" s="201" t="e">
        <v>#N/A</v>
      </c>
      <c r="B574" s="101" t="s">
        <v>1368</v>
      </c>
      <c r="C574" s="2" t="s">
        <v>1297</v>
      </c>
      <c r="D574" s="217">
        <v>21</v>
      </c>
      <c r="E574" s="133">
        <v>2373</v>
      </c>
      <c r="F574" s="189">
        <v>113</v>
      </c>
    </row>
    <row r="575" spans="1:6" x14ac:dyDescent="0.2">
      <c r="A575" s="201" t="e">
        <v>#N/A</v>
      </c>
      <c r="B575" s="101" t="s">
        <v>1369</v>
      </c>
      <c r="C575" s="2" t="s">
        <v>1297</v>
      </c>
      <c r="D575" s="217">
        <v>9</v>
      </c>
      <c r="E575" s="133">
        <v>972</v>
      </c>
      <c r="F575" s="189">
        <v>108</v>
      </c>
    </row>
    <row r="576" spans="1:6" hidden="1" x14ac:dyDescent="0.2">
      <c r="A576" s="201" t="e">
        <v>#N/A</v>
      </c>
      <c r="B576" s="1" t="s">
        <v>485</v>
      </c>
      <c r="C576" s="2" t="s">
        <v>1463</v>
      </c>
      <c r="D576" s="133" t="s">
        <v>1317</v>
      </c>
      <c r="E576" s="133">
        <v>0</v>
      </c>
      <c r="F576" s="189" t="s">
        <v>1317</v>
      </c>
    </row>
    <row r="577" spans="1:6" x14ac:dyDescent="0.2">
      <c r="A577" s="201" t="s">
        <v>1317</v>
      </c>
      <c r="B577" s="1" t="s">
        <v>486</v>
      </c>
      <c r="C577" s="2" t="s">
        <v>1297</v>
      </c>
      <c r="D577" s="217">
        <v>42</v>
      </c>
      <c r="E577" s="133">
        <v>6184</v>
      </c>
      <c r="F577" s="189">
        <v>147.23809523809524</v>
      </c>
    </row>
    <row r="578" spans="1:6" x14ac:dyDescent="0.2">
      <c r="A578" s="201" t="e">
        <v>#N/A</v>
      </c>
      <c r="B578" s="1" t="s">
        <v>487</v>
      </c>
      <c r="C578" s="2" t="s">
        <v>1297</v>
      </c>
      <c r="D578" s="217">
        <v>36</v>
      </c>
      <c r="E578" s="133">
        <v>5160</v>
      </c>
      <c r="F578" s="189">
        <v>143.33333333333334</v>
      </c>
    </row>
    <row r="579" spans="1:6" x14ac:dyDescent="0.2">
      <c r="A579" s="201" t="e">
        <v>#N/A</v>
      </c>
      <c r="B579" s="1" t="s">
        <v>488</v>
      </c>
      <c r="C579" s="2" t="s">
        <v>1297</v>
      </c>
      <c r="D579" s="217">
        <v>8</v>
      </c>
      <c r="E579" s="133">
        <v>1174</v>
      </c>
      <c r="F579" s="189">
        <v>146.75</v>
      </c>
    </row>
    <row r="580" spans="1:6" x14ac:dyDescent="0.2">
      <c r="A580" s="201"/>
      <c r="C580" s="133" t="s">
        <v>1069</v>
      </c>
      <c r="D580" s="220">
        <v>573</v>
      </c>
      <c r="E580" s="134">
        <v>82868</v>
      </c>
      <c r="F580" s="188">
        <v>144.62129144851659</v>
      </c>
    </row>
    <row r="581" spans="1:6" ht="16.5" thickBot="1" x14ac:dyDescent="0.3">
      <c r="A581" s="203" t="s">
        <v>1191</v>
      </c>
      <c r="B581" s="135" t="s">
        <v>1198</v>
      </c>
      <c r="C581" s="139" t="s">
        <v>1069</v>
      </c>
      <c r="D581" s="219"/>
      <c r="E581" s="143"/>
      <c r="F581" s="187" t="s">
        <v>1317</v>
      </c>
    </row>
    <row r="582" spans="1:6" x14ac:dyDescent="0.2">
      <c r="A582" s="201">
        <v>20</v>
      </c>
      <c r="B582" s="1" t="s">
        <v>541</v>
      </c>
      <c r="C582" s="2" t="s">
        <v>1297</v>
      </c>
      <c r="D582" s="217">
        <v>75</v>
      </c>
      <c r="E582" s="133">
        <v>13576</v>
      </c>
      <c r="F582" s="189">
        <v>181.01333333333332</v>
      </c>
    </row>
    <row r="583" spans="1:6" x14ac:dyDescent="0.2">
      <c r="A583" s="201" t="e">
        <v>#N/A</v>
      </c>
      <c r="B583" s="1" t="s">
        <v>913</v>
      </c>
      <c r="C583" s="2" t="s">
        <v>1297</v>
      </c>
      <c r="D583" s="217">
        <v>9</v>
      </c>
      <c r="E583" s="133">
        <v>1234</v>
      </c>
      <c r="F583" s="189">
        <v>137.11111111111111</v>
      </c>
    </row>
    <row r="584" spans="1:6" x14ac:dyDescent="0.2">
      <c r="A584" s="201">
        <v>13</v>
      </c>
      <c r="B584" s="101" t="s">
        <v>1412</v>
      </c>
      <c r="C584" s="2" t="s">
        <v>1297</v>
      </c>
      <c r="D584" s="217">
        <v>58</v>
      </c>
      <c r="E584" s="133">
        <v>10814</v>
      </c>
      <c r="F584" s="189">
        <v>186.44827586206895</v>
      </c>
    </row>
    <row r="585" spans="1:6" x14ac:dyDescent="0.2">
      <c r="A585" s="201">
        <v>70</v>
      </c>
      <c r="B585" s="1" t="s">
        <v>914</v>
      </c>
      <c r="C585" s="2" t="s">
        <v>1297</v>
      </c>
      <c r="D585" s="217">
        <v>54</v>
      </c>
      <c r="E585" s="133">
        <v>8732</v>
      </c>
      <c r="F585" s="189">
        <v>161.7037037037037</v>
      </c>
    </row>
    <row r="586" spans="1:6" hidden="1" x14ac:dyDescent="0.2">
      <c r="A586" s="201" t="e">
        <v>#N/A</v>
      </c>
      <c r="B586" s="1" t="s">
        <v>915</v>
      </c>
      <c r="C586" s="2" t="s">
        <v>1463</v>
      </c>
      <c r="D586" s="133" t="s">
        <v>1317</v>
      </c>
      <c r="E586" s="133">
        <v>0</v>
      </c>
      <c r="F586" s="189" t="s">
        <v>1317</v>
      </c>
    </row>
    <row r="587" spans="1:6" hidden="1" x14ac:dyDescent="0.2">
      <c r="A587" s="201" t="e">
        <v>#N/A</v>
      </c>
      <c r="B587" s="101" t="s">
        <v>1277</v>
      </c>
      <c r="C587" s="2" t="s">
        <v>1463</v>
      </c>
      <c r="D587" s="133" t="s">
        <v>1317</v>
      </c>
      <c r="E587" s="133">
        <v>0</v>
      </c>
      <c r="F587" s="189" t="s">
        <v>1317</v>
      </c>
    </row>
    <row r="588" spans="1:6" x14ac:dyDescent="0.2">
      <c r="A588" s="201" t="e">
        <v>#N/A</v>
      </c>
      <c r="B588" s="1" t="s">
        <v>916</v>
      </c>
      <c r="C588" s="2" t="s">
        <v>1297</v>
      </c>
      <c r="D588" s="217">
        <v>12</v>
      </c>
      <c r="E588" s="133">
        <v>1411</v>
      </c>
      <c r="F588" s="189">
        <v>117.58333333333333</v>
      </c>
    </row>
    <row r="589" spans="1:6" hidden="1" x14ac:dyDescent="0.2">
      <c r="A589" s="201" t="e">
        <v>#N/A</v>
      </c>
      <c r="B589" s="101" t="s">
        <v>1121</v>
      </c>
      <c r="C589" s="2" t="s">
        <v>1463</v>
      </c>
      <c r="D589" s="133" t="s">
        <v>1317</v>
      </c>
      <c r="E589" s="133">
        <v>0</v>
      </c>
      <c r="F589" s="189" t="s">
        <v>1317</v>
      </c>
    </row>
    <row r="590" spans="1:6" x14ac:dyDescent="0.2">
      <c r="A590" s="201" t="s">
        <v>1317</v>
      </c>
      <c r="B590" s="101" t="s">
        <v>1040</v>
      </c>
      <c r="C590" s="2" t="s">
        <v>1297</v>
      </c>
      <c r="D590" s="217">
        <v>48</v>
      </c>
      <c r="E590" s="133">
        <v>7491</v>
      </c>
      <c r="F590" s="189">
        <v>156.0625</v>
      </c>
    </row>
    <row r="591" spans="1:6" hidden="1" x14ac:dyDescent="0.2">
      <c r="A591" s="201" t="e">
        <v>#N/A</v>
      </c>
      <c r="B591" s="101" t="s">
        <v>452</v>
      </c>
      <c r="C591" s="2" t="s">
        <v>1463</v>
      </c>
      <c r="D591" s="133" t="s">
        <v>1317</v>
      </c>
      <c r="E591" s="133">
        <v>0</v>
      </c>
      <c r="F591" s="189" t="s">
        <v>1317</v>
      </c>
    </row>
    <row r="592" spans="1:6" x14ac:dyDescent="0.2">
      <c r="A592" s="201" t="s">
        <v>1317</v>
      </c>
      <c r="B592" s="101" t="s">
        <v>1190</v>
      </c>
      <c r="C592" s="2" t="s">
        <v>1297</v>
      </c>
      <c r="D592" s="217">
        <v>15</v>
      </c>
      <c r="E592" s="133">
        <v>2142</v>
      </c>
      <c r="F592" s="189">
        <v>142.80000000000001</v>
      </c>
    </row>
    <row r="593" spans="1:6" hidden="1" x14ac:dyDescent="0.2">
      <c r="A593" s="201" t="e">
        <v>#N/A</v>
      </c>
      <c r="B593" s="101" t="s">
        <v>1323</v>
      </c>
      <c r="C593" s="2" t="s">
        <v>1463</v>
      </c>
      <c r="D593" s="133" t="s">
        <v>1317</v>
      </c>
      <c r="E593" s="133">
        <v>0</v>
      </c>
      <c r="F593" s="189" t="s">
        <v>1317</v>
      </c>
    </row>
    <row r="594" spans="1:6" x14ac:dyDescent="0.2">
      <c r="A594" s="201">
        <v>26</v>
      </c>
      <c r="B594" s="101" t="s">
        <v>1445</v>
      </c>
      <c r="C594" s="2" t="s">
        <v>1297</v>
      </c>
      <c r="D594" s="217">
        <v>95</v>
      </c>
      <c r="E594" s="133">
        <v>16893</v>
      </c>
      <c r="F594" s="189">
        <v>177.82105263157894</v>
      </c>
    </row>
    <row r="595" spans="1:6" x14ac:dyDescent="0.2">
      <c r="A595" s="201" t="s">
        <v>1317</v>
      </c>
      <c r="B595" s="101" t="s">
        <v>1274</v>
      </c>
      <c r="C595" s="2" t="s">
        <v>1297</v>
      </c>
      <c r="D595" s="217">
        <v>45</v>
      </c>
      <c r="E595" s="133">
        <v>6984</v>
      </c>
      <c r="F595" s="189">
        <v>155.19999999999999</v>
      </c>
    </row>
    <row r="596" spans="1:6" x14ac:dyDescent="0.2">
      <c r="A596" s="201" t="s">
        <v>1317</v>
      </c>
      <c r="B596" s="1" t="s">
        <v>917</v>
      </c>
      <c r="C596" s="2" t="s">
        <v>1297</v>
      </c>
      <c r="D596" s="217">
        <v>21</v>
      </c>
      <c r="E596" s="133">
        <v>2932</v>
      </c>
      <c r="F596" s="189">
        <v>139.61904761904762</v>
      </c>
    </row>
    <row r="597" spans="1:6" x14ac:dyDescent="0.2">
      <c r="A597" s="201" t="s">
        <v>1317</v>
      </c>
      <c r="B597" s="1" t="s">
        <v>918</v>
      </c>
      <c r="C597" s="2" t="s">
        <v>1297</v>
      </c>
      <c r="D597" s="217">
        <v>9</v>
      </c>
      <c r="E597" s="133">
        <v>1364</v>
      </c>
      <c r="F597" s="189">
        <v>151.55555555555554</v>
      </c>
    </row>
    <row r="598" spans="1:6" x14ac:dyDescent="0.2">
      <c r="A598" s="201" t="s">
        <v>1317</v>
      </c>
      <c r="B598" s="1" t="s">
        <v>919</v>
      </c>
      <c r="C598" s="2" t="s">
        <v>1297</v>
      </c>
      <c r="D598" s="217">
        <v>3</v>
      </c>
      <c r="E598" s="133">
        <v>300</v>
      </c>
      <c r="F598" s="189">
        <v>100</v>
      </c>
    </row>
    <row r="599" spans="1:6" x14ac:dyDescent="0.2">
      <c r="A599" s="201" t="s">
        <v>1317</v>
      </c>
      <c r="B599" s="101" t="s">
        <v>1416</v>
      </c>
      <c r="C599" s="2" t="s">
        <v>1297</v>
      </c>
      <c r="D599" s="217">
        <v>34</v>
      </c>
      <c r="E599" s="133">
        <v>5100</v>
      </c>
      <c r="F599" s="189">
        <v>150</v>
      </c>
    </row>
    <row r="600" spans="1:6" x14ac:dyDescent="0.2">
      <c r="A600" s="201">
        <v>37</v>
      </c>
      <c r="B600" s="1" t="s">
        <v>542</v>
      </c>
      <c r="C600" s="2" t="s">
        <v>1297</v>
      </c>
      <c r="D600" s="217">
        <v>94</v>
      </c>
      <c r="E600" s="133">
        <v>16326</v>
      </c>
      <c r="F600" s="189">
        <v>173.68085106382978</v>
      </c>
    </row>
    <row r="601" spans="1:6" x14ac:dyDescent="0.2">
      <c r="A601" s="201" t="s">
        <v>1317</v>
      </c>
      <c r="B601" s="1" t="s">
        <v>921</v>
      </c>
      <c r="C601" s="2" t="s">
        <v>1297</v>
      </c>
      <c r="D601" s="217">
        <v>36</v>
      </c>
      <c r="E601" s="133">
        <v>5813</v>
      </c>
      <c r="F601" s="189">
        <v>161.47222222222223</v>
      </c>
    </row>
    <row r="602" spans="1:6" hidden="1" x14ac:dyDescent="0.2">
      <c r="A602" s="201" t="e">
        <v>#N/A</v>
      </c>
      <c r="B602" s="1" t="s">
        <v>922</v>
      </c>
      <c r="C602" s="2" t="s">
        <v>1463</v>
      </c>
      <c r="D602" s="133" t="s">
        <v>1317</v>
      </c>
      <c r="E602" s="133">
        <v>0</v>
      </c>
      <c r="F602" s="189" t="s">
        <v>1317</v>
      </c>
    </row>
    <row r="603" spans="1:6" x14ac:dyDescent="0.2">
      <c r="A603" s="201" t="s">
        <v>1317</v>
      </c>
      <c r="B603" s="1" t="s">
        <v>923</v>
      </c>
      <c r="C603" s="2" t="s">
        <v>1297</v>
      </c>
      <c r="D603" s="217">
        <v>45</v>
      </c>
      <c r="E603" s="133">
        <v>6851</v>
      </c>
      <c r="F603" s="189">
        <v>152.24444444444444</v>
      </c>
    </row>
    <row r="604" spans="1:6" x14ac:dyDescent="0.2">
      <c r="A604" s="201">
        <v>4</v>
      </c>
      <c r="B604" s="101" t="s">
        <v>1400</v>
      </c>
      <c r="C604" s="2" t="s">
        <v>1297</v>
      </c>
      <c r="D604" s="217">
        <v>104</v>
      </c>
      <c r="E604" s="133">
        <v>17720</v>
      </c>
      <c r="F604" s="189">
        <v>170.38461538461539</v>
      </c>
    </row>
    <row r="605" spans="1:6" x14ac:dyDescent="0.2">
      <c r="A605" s="201" t="s">
        <v>1317</v>
      </c>
      <c r="B605" s="101" t="s">
        <v>1396</v>
      </c>
      <c r="C605" s="2" t="s">
        <v>1297</v>
      </c>
      <c r="D605" s="217">
        <v>15</v>
      </c>
      <c r="E605" s="133">
        <v>2174</v>
      </c>
      <c r="F605" s="189">
        <v>144.93333333333334</v>
      </c>
    </row>
    <row r="606" spans="1:6" x14ac:dyDescent="0.2">
      <c r="A606" s="201">
        <v>7</v>
      </c>
      <c r="B606" s="101" t="s">
        <v>1402</v>
      </c>
      <c r="C606" s="2" t="s">
        <v>1297</v>
      </c>
      <c r="D606" s="217">
        <v>110</v>
      </c>
      <c r="E606" s="133">
        <v>18323</v>
      </c>
      <c r="F606" s="189">
        <v>166.57272727272726</v>
      </c>
    </row>
    <row r="607" spans="1:6" x14ac:dyDescent="0.2">
      <c r="A607" s="201">
        <v>40</v>
      </c>
      <c r="B607" s="1" t="s">
        <v>924</v>
      </c>
      <c r="C607" s="2" t="s">
        <v>1297</v>
      </c>
      <c r="D607" s="217">
        <v>95</v>
      </c>
      <c r="E607" s="133">
        <v>16437</v>
      </c>
      <c r="F607" s="189">
        <v>173.02105263157895</v>
      </c>
    </row>
    <row r="608" spans="1:6" hidden="1" x14ac:dyDescent="0.2">
      <c r="A608" s="201" t="e">
        <v>#N/A</v>
      </c>
      <c r="B608" s="1" t="s">
        <v>489</v>
      </c>
      <c r="C608" s="2" t="s">
        <v>1463</v>
      </c>
      <c r="D608" s="133" t="s">
        <v>1317</v>
      </c>
      <c r="E608" s="133">
        <v>0</v>
      </c>
      <c r="F608" s="189" t="s">
        <v>1317</v>
      </c>
    </row>
    <row r="609" spans="1:6" x14ac:dyDescent="0.2">
      <c r="A609" s="201" t="s">
        <v>1317</v>
      </c>
      <c r="B609" s="101" t="s">
        <v>1459</v>
      </c>
      <c r="C609" s="2" t="s">
        <v>1297</v>
      </c>
      <c r="D609" s="217">
        <v>3</v>
      </c>
      <c r="E609" s="133">
        <v>437</v>
      </c>
      <c r="F609" s="189">
        <v>145.66666666666666</v>
      </c>
    </row>
    <row r="610" spans="1:6" x14ac:dyDescent="0.2">
      <c r="A610" s="201" t="e">
        <v>#N/A</v>
      </c>
      <c r="B610" s="1" t="s">
        <v>1116</v>
      </c>
      <c r="C610" s="2" t="s">
        <v>1297</v>
      </c>
      <c r="D610" s="217">
        <v>6</v>
      </c>
      <c r="E610" s="133">
        <v>699</v>
      </c>
      <c r="F610" s="189">
        <v>116.5</v>
      </c>
    </row>
    <row r="611" spans="1:6" hidden="1" x14ac:dyDescent="0.2">
      <c r="A611" s="201" t="e">
        <v>#N/A</v>
      </c>
      <c r="B611" s="1" t="s">
        <v>1306</v>
      </c>
      <c r="C611" s="2" t="s">
        <v>1463</v>
      </c>
      <c r="D611" s="133" t="s">
        <v>1317</v>
      </c>
      <c r="E611" s="133">
        <v>0</v>
      </c>
      <c r="F611" s="189" t="s">
        <v>1317</v>
      </c>
    </row>
    <row r="612" spans="1:6" x14ac:dyDescent="0.2">
      <c r="A612" s="202"/>
      <c r="B612" s="136"/>
      <c r="C612" s="137" t="s">
        <v>1069</v>
      </c>
      <c r="D612" s="220">
        <v>986</v>
      </c>
      <c r="E612" s="134">
        <v>163753</v>
      </c>
      <c r="F612" s="188">
        <v>166.07809330628803</v>
      </c>
    </row>
    <row r="613" spans="1:6" ht="15.75" x14ac:dyDescent="0.25">
      <c r="A613" s="200" t="s">
        <v>1313</v>
      </c>
      <c r="B613" s="138" t="s">
        <v>1452</v>
      </c>
      <c r="C613" s="139" t="s">
        <v>1069</v>
      </c>
      <c r="D613" s="219"/>
      <c r="E613" s="143"/>
      <c r="F613" s="187" t="s">
        <v>1317</v>
      </c>
    </row>
    <row r="614" spans="1:6" hidden="1" x14ac:dyDescent="0.2">
      <c r="A614" s="201" t="e">
        <v>#N/A</v>
      </c>
      <c r="B614" s="101" t="s">
        <v>1314</v>
      </c>
      <c r="C614" s="140" t="s">
        <v>1463</v>
      </c>
      <c r="D614" s="133" t="s">
        <v>1317</v>
      </c>
      <c r="E614" s="133">
        <v>0</v>
      </c>
      <c r="F614" s="189" t="s">
        <v>1317</v>
      </c>
    </row>
    <row r="615" spans="1:6" x14ac:dyDescent="0.2">
      <c r="A615" s="201" t="s">
        <v>1317</v>
      </c>
      <c r="B615" s="1" t="s">
        <v>883</v>
      </c>
      <c r="C615" s="2" t="s">
        <v>1297</v>
      </c>
      <c r="D615" s="217">
        <v>42</v>
      </c>
      <c r="E615" s="133">
        <v>6244</v>
      </c>
      <c r="F615" s="189">
        <v>148.66666666666666</v>
      </c>
    </row>
    <row r="616" spans="1:6" hidden="1" x14ac:dyDescent="0.2">
      <c r="A616" s="201" t="e">
        <v>#N/A</v>
      </c>
      <c r="B616" s="101" t="s">
        <v>1303</v>
      </c>
      <c r="C616" s="2" t="s">
        <v>1463</v>
      </c>
      <c r="D616" s="133" t="s">
        <v>1317</v>
      </c>
      <c r="E616" s="133">
        <v>0</v>
      </c>
      <c r="F616" s="189" t="s">
        <v>1317</v>
      </c>
    </row>
    <row r="617" spans="1:6" x14ac:dyDescent="0.2">
      <c r="A617" s="201">
        <v>10</v>
      </c>
      <c r="B617" s="1" t="s">
        <v>884</v>
      </c>
      <c r="C617" s="2" t="s">
        <v>1297</v>
      </c>
      <c r="D617" s="217">
        <v>50</v>
      </c>
      <c r="E617" s="133">
        <v>7960</v>
      </c>
      <c r="F617" s="189">
        <v>159.19999999999999</v>
      </c>
    </row>
    <row r="618" spans="1:6" x14ac:dyDescent="0.2">
      <c r="A618" s="202"/>
      <c r="B618" s="136"/>
      <c r="C618" s="139" t="s">
        <v>1069</v>
      </c>
      <c r="D618" s="220">
        <v>92</v>
      </c>
      <c r="E618" s="134">
        <v>14204</v>
      </c>
      <c r="F618" s="188">
        <v>154.38999999999999</v>
      </c>
    </row>
    <row r="619" spans="1:6" ht="15.75" x14ac:dyDescent="0.25">
      <c r="A619" s="200" t="s">
        <v>925</v>
      </c>
      <c r="B619" s="138" t="s">
        <v>184</v>
      </c>
      <c r="C619" s="139" t="s">
        <v>1069</v>
      </c>
      <c r="D619" s="219"/>
      <c r="E619" s="143"/>
      <c r="F619" s="187" t="s">
        <v>1317</v>
      </c>
    </row>
    <row r="620" spans="1:6" x14ac:dyDescent="0.2">
      <c r="A620" s="201" t="s">
        <v>1317</v>
      </c>
      <c r="B620" s="101" t="s">
        <v>1394</v>
      </c>
      <c r="C620" s="2" t="s">
        <v>1297</v>
      </c>
      <c r="D620" s="217">
        <v>30</v>
      </c>
      <c r="E620" s="133">
        <v>4893</v>
      </c>
      <c r="F620" s="189">
        <v>163.1</v>
      </c>
    </row>
    <row r="621" spans="1:6" x14ac:dyDescent="0.2">
      <c r="A621" s="201" t="s">
        <v>1317</v>
      </c>
      <c r="B621" s="1" t="s">
        <v>926</v>
      </c>
      <c r="C621" s="2" t="s">
        <v>1297</v>
      </c>
      <c r="D621" s="217">
        <v>23</v>
      </c>
      <c r="E621" s="133">
        <v>3367</v>
      </c>
      <c r="F621" s="189">
        <v>146.39130434782609</v>
      </c>
    </row>
    <row r="622" spans="1:6" x14ac:dyDescent="0.2">
      <c r="A622" s="201" t="e">
        <v>#N/A</v>
      </c>
      <c r="B622" s="1" t="s">
        <v>927</v>
      </c>
      <c r="C622" s="2" t="s">
        <v>1297</v>
      </c>
      <c r="D622" s="217">
        <v>42</v>
      </c>
      <c r="E622" s="133">
        <v>5371</v>
      </c>
      <c r="F622" s="189">
        <v>127.88095238095238</v>
      </c>
    </row>
    <row r="623" spans="1:6" x14ac:dyDescent="0.2">
      <c r="A623" s="201" t="s">
        <v>1317</v>
      </c>
      <c r="B623" s="1" t="s">
        <v>928</v>
      </c>
      <c r="C623" s="2" t="s">
        <v>1297</v>
      </c>
      <c r="D623" s="217">
        <v>18</v>
      </c>
      <c r="E623" s="133">
        <v>2762</v>
      </c>
      <c r="F623" s="189">
        <v>153.44444444444446</v>
      </c>
    </row>
    <row r="624" spans="1:6" x14ac:dyDescent="0.2">
      <c r="A624" s="201" t="e">
        <v>#N/A</v>
      </c>
      <c r="B624" s="101" t="s">
        <v>1300</v>
      </c>
      <c r="C624" s="2" t="s">
        <v>1297</v>
      </c>
      <c r="D624" s="217">
        <v>37</v>
      </c>
      <c r="E624" s="133">
        <v>5298</v>
      </c>
      <c r="F624" s="189">
        <v>143.18918918918919</v>
      </c>
    </row>
    <row r="625" spans="1:6" x14ac:dyDescent="0.2">
      <c r="A625" s="201" t="s">
        <v>1317</v>
      </c>
      <c r="B625" s="101" t="s">
        <v>1196</v>
      </c>
      <c r="C625" s="2" t="s">
        <v>1297</v>
      </c>
      <c r="D625" s="217">
        <v>40</v>
      </c>
      <c r="E625" s="133">
        <v>6051</v>
      </c>
      <c r="F625" s="189">
        <v>151.27500000000001</v>
      </c>
    </row>
    <row r="626" spans="1:6" x14ac:dyDescent="0.2">
      <c r="A626" s="201">
        <v>30</v>
      </c>
      <c r="B626" s="101" t="s">
        <v>1192</v>
      </c>
      <c r="C626" s="2" t="s">
        <v>1297</v>
      </c>
      <c r="D626" s="217">
        <v>51</v>
      </c>
      <c r="E626" s="133">
        <v>8959</v>
      </c>
      <c r="F626" s="189">
        <v>175.66666666666666</v>
      </c>
    </row>
    <row r="627" spans="1:6" hidden="1" x14ac:dyDescent="0.2">
      <c r="A627" s="201" t="e">
        <v>#N/A</v>
      </c>
      <c r="B627" s="1" t="s">
        <v>929</v>
      </c>
      <c r="C627" s="2" t="s">
        <v>1463</v>
      </c>
      <c r="D627" s="133" t="s">
        <v>1317</v>
      </c>
      <c r="E627" s="133">
        <v>0</v>
      </c>
      <c r="F627" s="189" t="s">
        <v>1317</v>
      </c>
    </row>
    <row r="628" spans="1:6" x14ac:dyDescent="0.2">
      <c r="A628" s="201" t="e">
        <v>#N/A</v>
      </c>
      <c r="B628" s="1" t="s">
        <v>930</v>
      </c>
      <c r="C628" s="2" t="s">
        <v>1297</v>
      </c>
      <c r="D628" s="217">
        <v>12</v>
      </c>
      <c r="E628" s="133">
        <v>1632</v>
      </c>
      <c r="F628" s="189">
        <v>136</v>
      </c>
    </row>
    <row r="629" spans="1:6" hidden="1" x14ac:dyDescent="0.2">
      <c r="A629" s="201" t="e">
        <v>#N/A</v>
      </c>
      <c r="B629" s="1" t="s">
        <v>931</v>
      </c>
      <c r="C629" s="2" t="s">
        <v>1463</v>
      </c>
      <c r="D629" s="133" t="s">
        <v>1317</v>
      </c>
      <c r="E629" s="133">
        <v>0</v>
      </c>
      <c r="F629" s="189" t="s">
        <v>1317</v>
      </c>
    </row>
    <row r="630" spans="1:6" hidden="1" x14ac:dyDescent="0.2">
      <c r="A630" s="201" t="e">
        <v>#N/A</v>
      </c>
      <c r="B630" s="101" t="s">
        <v>1084</v>
      </c>
      <c r="C630" s="2" t="s">
        <v>1463</v>
      </c>
      <c r="D630" s="133" t="s">
        <v>1317</v>
      </c>
      <c r="E630" s="133">
        <v>0</v>
      </c>
      <c r="F630" s="189" t="s">
        <v>1317</v>
      </c>
    </row>
    <row r="631" spans="1:6" x14ac:dyDescent="0.2">
      <c r="A631" s="201" t="s">
        <v>1317</v>
      </c>
      <c r="B631" s="1" t="s">
        <v>932</v>
      </c>
      <c r="C631" s="2" t="s">
        <v>1297</v>
      </c>
      <c r="D631" s="217">
        <v>24</v>
      </c>
      <c r="E631" s="133">
        <v>3847</v>
      </c>
      <c r="F631" s="189">
        <v>160.29166666666666</v>
      </c>
    </row>
    <row r="632" spans="1:6" hidden="1" x14ac:dyDescent="0.2">
      <c r="A632" s="201" t="e">
        <v>#N/A</v>
      </c>
      <c r="B632" s="1" t="s">
        <v>933</v>
      </c>
      <c r="C632" s="2" t="s">
        <v>1463</v>
      </c>
      <c r="D632" s="133" t="s">
        <v>1317</v>
      </c>
      <c r="E632" s="133">
        <v>0</v>
      </c>
      <c r="F632" s="189" t="s">
        <v>1317</v>
      </c>
    </row>
    <row r="633" spans="1:6" hidden="1" x14ac:dyDescent="0.2">
      <c r="A633" s="201" t="e">
        <v>#N/A</v>
      </c>
      <c r="B633" s="1" t="s">
        <v>934</v>
      </c>
      <c r="C633" s="2" t="s">
        <v>1463</v>
      </c>
      <c r="D633" s="133" t="s">
        <v>1317</v>
      </c>
      <c r="E633" s="133">
        <v>0</v>
      </c>
      <c r="F633" s="189" t="s">
        <v>1317</v>
      </c>
    </row>
    <row r="634" spans="1:6" hidden="1" x14ac:dyDescent="0.2">
      <c r="A634" s="201" t="e">
        <v>#N/A</v>
      </c>
      <c r="B634" s="1" t="s">
        <v>935</v>
      </c>
      <c r="C634" s="2" t="s">
        <v>1463</v>
      </c>
      <c r="D634" s="133" t="s">
        <v>1317</v>
      </c>
      <c r="E634" s="133">
        <v>0</v>
      </c>
      <c r="F634" s="189" t="s">
        <v>1317</v>
      </c>
    </row>
    <row r="635" spans="1:6" x14ac:dyDescent="0.2">
      <c r="A635" s="201" t="s">
        <v>1317</v>
      </c>
      <c r="B635" s="1" t="s">
        <v>936</v>
      </c>
      <c r="C635" s="2" t="s">
        <v>1297</v>
      </c>
      <c r="D635" s="217">
        <v>6</v>
      </c>
      <c r="E635" s="133">
        <v>782</v>
      </c>
      <c r="F635" s="189">
        <v>130.33333333333334</v>
      </c>
    </row>
    <row r="636" spans="1:6" hidden="1" x14ac:dyDescent="0.2">
      <c r="A636" s="201" t="e">
        <v>#N/A</v>
      </c>
      <c r="B636" s="1" t="s">
        <v>937</v>
      </c>
      <c r="C636" s="2" t="s">
        <v>1463</v>
      </c>
      <c r="D636" s="133" t="s">
        <v>1317</v>
      </c>
      <c r="E636" s="133">
        <v>0</v>
      </c>
      <c r="F636" s="189" t="s">
        <v>1317</v>
      </c>
    </row>
    <row r="637" spans="1:6" hidden="1" x14ac:dyDescent="0.2">
      <c r="A637" s="201" t="e">
        <v>#N/A</v>
      </c>
      <c r="B637" s="1" t="s">
        <v>944</v>
      </c>
      <c r="C637" s="2" t="s">
        <v>1463</v>
      </c>
      <c r="D637" s="133" t="s">
        <v>1317</v>
      </c>
      <c r="E637" s="133">
        <v>0</v>
      </c>
      <c r="F637" s="189" t="s">
        <v>1317</v>
      </c>
    </row>
    <row r="638" spans="1:6" x14ac:dyDescent="0.2">
      <c r="A638" s="201" t="e">
        <v>#N/A</v>
      </c>
      <c r="B638" s="1" t="s">
        <v>945</v>
      </c>
      <c r="C638" s="2" t="s">
        <v>1297</v>
      </c>
      <c r="D638" s="217">
        <v>12</v>
      </c>
      <c r="E638" s="133">
        <v>1966</v>
      </c>
      <c r="F638" s="189">
        <v>163.83333333333334</v>
      </c>
    </row>
    <row r="639" spans="1:6" x14ac:dyDescent="0.2">
      <c r="A639" s="201" t="s">
        <v>1317</v>
      </c>
      <c r="B639" s="101" t="s">
        <v>1325</v>
      </c>
      <c r="C639" s="2" t="s">
        <v>1297</v>
      </c>
      <c r="D639" s="217">
        <v>21</v>
      </c>
      <c r="E639" s="133">
        <v>3173</v>
      </c>
      <c r="F639" s="189">
        <v>151.0952380952381</v>
      </c>
    </row>
    <row r="640" spans="1:6" x14ac:dyDescent="0.2">
      <c r="A640" s="201" t="s">
        <v>1317</v>
      </c>
      <c r="B640" s="1" t="s">
        <v>513</v>
      </c>
      <c r="C640" s="2" t="s">
        <v>1297</v>
      </c>
      <c r="D640" s="217">
        <v>39</v>
      </c>
      <c r="E640" s="133">
        <v>6918</v>
      </c>
      <c r="F640" s="189">
        <v>177.38461538461539</v>
      </c>
    </row>
    <row r="641" spans="1:6" x14ac:dyDescent="0.2">
      <c r="A641" s="202"/>
      <c r="B641" s="136"/>
      <c r="C641" s="137" t="s">
        <v>1069</v>
      </c>
      <c r="D641" s="220">
        <v>355</v>
      </c>
      <c r="E641" s="134">
        <v>55019</v>
      </c>
      <c r="F641" s="188">
        <v>154.98309859154929</v>
      </c>
    </row>
    <row r="642" spans="1:6" hidden="1" x14ac:dyDescent="0.2">
      <c r="A642" s="201" t="e">
        <v>#N/A</v>
      </c>
      <c r="B642" s="1" t="s">
        <v>946</v>
      </c>
      <c r="C642" s="2" t="s">
        <v>1463</v>
      </c>
      <c r="D642" s="133" t="s">
        <v>1317</v>
      </c>
      <c r="E642" s="133">
        <v>0</v>
      </c>
      <c r="F642" s="189" t="s">
        <v>1317</v>
      </c>
    </row>
    <row r="643" spans="1:6" hidden="1" x14ac:dyDescent="0.2">
      <c r="A643" s="201" t="e">
        <v>#N/A</v>
      </c>
      <c r="B643" s="1" t="s">
        <v>947</v>
      </c>
      <c r="C643" s="2" t="s">
        <v>1463</v>
      </c>
      <c r="D643" s="133" t="s">
        <v>1317</v>
      </c>
      <c r="E643" s="133">
        <v>0</v>
      </c>
      <c r="F643" s="189" t="s">
        <v>1317</v>
      </c>
    </row>
    <row r="644" spans="1:6" hidden="1" x14ac:dyDescent="0.2">
      <c r="A644" s="201" t="e">
        <v>#N/A</v>
      </c>
      <c r="B644" s="101" t="s">
        <v>1141</v>
      </c>
      <c r="C644" s="2" t="s">
        <v>1463</v>
      </c>
      <c r="D644" s="133" t="s">
        <v>1317</v>
      </c>
      <c r="E644" s="133">
        <v>0</v>
      </c>
      <c r="F644" s="189" t="s">
        <v>1317</v>
      </c>
    </row>
    <row r="645" spans="1:6" hidden="1" x14ac:dyDescent="0.2">
      <c r="A645" s="201" t="e">
        <v>#N/A</v>
      </c>
      <c r="B645" s="1" t="s">
        <v>948</v>
      </c>
      <c r="C645" s="2" t="s">
        <v>1463</v>
      </c>
      <c r="D645" s="133" t="s">
        <v>1317</v>
      </c>
      <c r="E645" s="133">
        <v>0</v>
      </c>
      <c r="F645" s="189" t="s">
        <v>1317</v>
      </c>
    </row>
    <row r="646" spans="1:6" hidden="1" x14ac:dyDescent="0.2">
      <c r="A646" s="201" t="e">
        <v>#N/A</v>
      </c>
      <c r="B646" s="1" t="s">
        <v>949</v>
      </c>
      <c r="C646" s="2" t="s">
        <v>1463</v>
      </c>
      <c r="D646" s="133" t="s">
        <v>1317</v>
      </c>
      <c r="E646" s="133">
        <v>0</v>
      </c>
      <c r="F646" s="189" t="s">
        <v>1317</v>
      </c>
    </row>
    <row r="647" spans="1:6" hidden="1" x14ac:dyDescent="0.2">
      <c r="A647" s="201" t="e">
        <v>#N/A</v>
      </c>
      <c r="B647" s="1" t="s">
        <v>514</v>
      </c>
      <c r="C647" s="2" t="s">
        <v>1463</v>
      </c>
      <c r="D647" s="133" t="s">
        <v>1317</v>
      </c>
      <c r="E647" s="133">
        <v>0</v>
      </c>
      <c r="F647" s="189" t="s">
        <v>1317</v>
      </c>
    </row>
    <row r="648" spans="1:6" hidden="1" x14ac:dyDescent="0.2">
      <c r="A648" s="201" t="e">
        <v>#N/A</v>
      </c>
      <c r="B648" s="1" t="s">
        <v>950</v>
      </c>
      <c r="C648" s="2" t="s">
        <v>1463</v>
      </c>
      <c r="D648" s="133" t="s">
        <v>1317</v>
      </c>
      <c r="E648" s="133">
        <v>0</v>
      </c>
      <c r="F648" s="189" t="s">
        <v>1317</v>
      </c>
    </row>
    <row r="649" spans="1:6" hidden="1" x14ac:dyDescent="0.2">
      <c r="A649" s="201" t="e">
        <v>#N/A</v>
      </c>
      <c r="B649" s="1" t="s">
        <v>951</v>
      </c>
      <c r="C649" s="2" t="s">
        <v>1463</v>
      </c>
      <c r="D649" s="133" t="s">
        <v>1317</v>
      </c>
      <c r="E649" s="133">
        <v>0</v>
      </c>
      <c r="F649" s="189" t="s">
        <v>1317</v>
      </c>
    </row>
    <row r="650" spans="1:6" hidden="1" x14ac:dyDescent="0.2">
      <c r="A650" s="201" t="e">
        <v>#N/A</v>
      </c>
      <c r="B650" s="1" t="s">
        <v>952</v>
      </c>
      <c r="C650" s="2" t="s">
        <v>1463</v>
      </c>
      <c r="D650" s="133" t="s">
        <v>1317</v>
      </c>
      <c r="E650" s="133">
        <v>0</v>
      </c>
      <c r="F650" s="189" t="s">
        <v>1317</v>
      </c>
    </row>
    <row r="651" spans="1:6" hidden="1" x14ac:dyDescent="0.2">
      <c r="A651" s="201" t="e">
        <v>#N/A</v>
      </c>
      <c r="B651" s="1" t="s">
        <v>953</v>
      </c>
      <c r="C651" s="2" t="s">
        <v>1463</v>
      </c>
      <c r="D651" s="133" t="s">
        <v>1317</v>
      </c>
      <c r="E651" s="133">
        <v>0</v>
      </c>
      <c r="F651" s="189" t="s">
        <v>1317</v>
      </c>
    </row>
    <row r="652" spans="1:6" hidden="1" x14ac:dyDescent="0.2">
      <c r="A652" s="201" t="e">
        <v>#N/A</v>
      </c>
      <c r="B652" s="1" t="s">
        <v>954</v>
      </c>
      <c r="C652" s="2" t="s">
        <v>1463</v>
      </c>
      <c r="D652" s="133" t="s">
        <v>1317</v>
      </c>
      <c r="E652" s="133">
        <v>0</v>
      </c>
      <c r="F652" s="189" t="s">
        <v>1317</v>
      </c>
    </row>
    <row r="653" spans="1:6" hidden="1" x14ac:dyDescent="0.2">
      <c r="A653" s="201" t="e">
        <v>#N/A</v>
      </c>
      <c r="B653" s="1" t="s">
        <v>955</v>
      </c>
      <c r="C653" s="2" t="s">
        <v>1463</v>
      </c>
      <c r="D653" s="133" t="s">
        <v>1317</v>
      </c>
      <c r="E653" s="133">
        <v>0</v>
      </c>
      <c r="F653" s="189" t="s">
        <v>1317</v>
      </c>
    </row>
    <row r="654" spans="1:6" hidden="1" x14ac:dyDescent="0.2">
      <c r="A654" s="201" t="e">
        <v>#N/A</v>
      </c>
      <c r="B654" s="1" t="s">
        <v>956</v>
      </c>
      <c r="C654" s="2" t="s">
        <v>1463</v>
      </c>
      <c r="D654" s="133" t="s">
        <v>1317</v>
      </c>
      <c r="E654" s="133">
        <v>0</v>
      </c>
      <c r="F654" s="189" t="s">
        <v>1317</v>
      </c>
    </row>
    <row r="655" spans="1:6" x14ac:dyDescent="0.2">
      <c r="A655" s="202"/>
      <c r="B655" s="136"/>
      <c r="C655" s="137" t="s">
        <v>1069</v>
      </c>
      <c r="D655" s="220">
        <v>0</v>
      </c>
      <c r="E655" s="134">
        <v>0</v>
      </c>
      <c r="F655" s="188">
        <v>0</v>
      </c>
    </row>
    <row r="656" spans="1:6" ht="15.75" x14ac:dyDescent="0.25">
      <c r="A656" s="200" t="s">
        <v>958</v>
      </c>
      <c r="B656" s="138" t="s">
        <v>185</v>
      </c>
      <c r="C656" s="139" t="s">
        <v>1069</v>
      </c>
      <c r="D656" s="219"/>
      <c r="E656" s="143"/>
      <c r="F656" s="187" t="s">
        <v>1317</v>
      </c>
    </row>
    <row r="657" spans="1:6" hidden="1" x14ac:dyDescent="0.2">
      <c r="A657" s="201" t="e">
        <v>#N/A</v>
      </c>
      <c r="B657" s="1" t="s">
        <v>957</v>
      </c>
      <c r="C657" s="2" t="s">
        <v>1463</v>
      </c>
      <c r="D657" s="133" t="s">
        <v>1317</v>
      </c>
      <c r="E657" s="133">
        <v>0</v>
      </c>
      <c r="F657" s="189" t="s">
        <v>1317</v>
      </c>
    </row>
    <row r="658" spans="1:6" x14ac:dyDescent="0.2">
      <c r="A658" s="201" t="s">
        <v>1317</v>
      </c>
      <c r="B658" s="1" t="s">
        <v>959</v>
      </c>
      <c r="C658" s="2" t="s">
        <v>1297</v>
      </c>
      <c r="D658" s="217">
        <v>30</v>
      </c>
      <c r="E658" s="133">
        <v>4392</v>
      </c>
      <c r="F658" s="189">
        <v>146.4</v>
      </c>
    </row>
    <row r="659" spans="1:6" hidden="1" x14ac:dyDescent="0.2">
      <c r="A659" s="201" t="e">
        <v>#N/A</v>
      </c>
      <c r="B659" s="1" t="s">
        <v>960</v>
      </c>
      <c r="C659" s="2" t="s">
        <v>1463</v>
      </c>
      <c r="D659" s="133" t="s">
        <v>1317</v>
      </c>
      <c r="E659" s="133">
        <v>0</v>
      </c>
      <c r="F659" s="189" t="s">
        <v>1317</v>
      </c>
    </row>
    <row r="660" spans="1:6" hidden="1" x14ac:dyDescent="0.2">
      <c r="A660" s="201" t="e">
        <v>#N/A</v>
      </c>
      <c r="B660" s="1" t="s">
        <v>961</v>
      </c>
      <c r="C660" s="2" t="s">
        <v>1463</v>
      </c>
      <c r="D660" s="133" t="s">
        <v>1317</v>
      </c>
      <c r="E660" s="133">
        <v>0</v>
      </c>
      <c r="F660" s="189" t="s">
        <v>1317</v>
      </c>
    </row>
    <row r="661" spans="1:6" hidden="1" x14ac:dyDescent="0.2">
      <c r="A661" s="201" t="e">
        <v>#N/A</v>
      </c>
      <c r="B661" s="1" t="s">
        <v>962</v>
      </c>
      <c r="C661" s="2" t="s">
        <v>1463</v>
      </c>
      <c r="D661" s="133" t="s">
        <v>1317</v>
      </c>
      <c r="E661" s="133">
        <v>0</v>
      </c>
      <c r="F661" s="189" t="s">
        <v>1317</v>
      </c>
    </row>
    <row r="662" spans="1:6" hidden="1" x14ac:dyDescent="0.2">
      <c r="A662" s="201" t="e">
        <v>#N/A</v>
      </c>
      <c r="B662" s="1" t="s">
        <v>963</v>
      </c>
      <c r="C662" s="2" t="s">
        <v>1463</v>
      </c>
      <c r="D662" s="133" t="s">
        <v>1317</v>
      </c>
      <c r="E662" s="133">
        <v>0</v>
      </c>
      <c r="F662" s="189" t="s">
        <v>1317</v>
      </c>
    </row>
    <row r="663" spans="1:6" x14ac:dyDescent="0.2">
      <c r="A663" s="201" t="s">
        <v>1317</v>
      </c>
      <c r="B663" s="1" t="s">
        <v>964</v>
      </c>
      <c r="C663" s="2" t="s">
        <v>1297</v>
      </c>
      <c r="D663" s="217">
        <v>27</v>
      </c>
      <c r="E663" s="133">
        <v>5189</v>
      </c>
      <c r="F663" s="189">
        <v>192.18518518518519</v>
      </c>
    </row>
    <row r="664" spans="1:6" hidden="1" x14ac:dyDescent="0.2">
      <c r="A664" s="201" t="e">
        <v>#N/A</v>
      </c>
      <c r="B664" s="1" t="s">
        <v>965</v>
      </c>
      <c r="C664" s="2" t="s">
        <v>1463</v>
      </c>
      <c r="D664" s="133" t="s">
        <v>1317</v>
      </c>
      <c r="E664" s="133">
        <v>0</v>
      </c>
      <c r="F664" s="189" t="s">
        <v>1317</v>
      </c>
    </row>
    <row r="665" spans="1:6" hidden="1" x14ac:dyDescent="0.2">
      <c r="A665" s="201" t="e">
        <v>#N/A</v>
      </c>
      <c r="B665" s="101" t="s">
        <v>1127</v>
      </c>
      <c r="C665" s="2" t="s">
        <v>1463</v>
      </c>
      <c r="D665" s="133" t="s">
        <v>1317</v>
      </c>
      <c r="E665" s="133">
        <v>0</v>
      </c>
      <c r="F665" s="189" t="s">
        <v>1317</v>
      </c>
    </row>
    <row r="666" spans="1:6" x14ac:dyDescent="0.2">
      <c r="A666" s="201" t="s">
        <v>1317</v>
      </c>
      <c r="B666" s="1" t="s">
        <v>966</v>
      </c>
      <c r="C666" s="2" t="s">
        <v>1297</v>
      </c>
      <c r="D666" s="217">
        <v>42</v>
      </c>
      <c r="E666" s="133">
        <v>7191</v>
      </c>
      <c r="F666" s="189">
        <v>171.21428571428572</v>
      </c>
    </row>
    <row r="667" spans="1:6" x14ac:dyDescent="0.2">
      <c r="A667" s="201" t="s">
        <v>1317</v>
      </c>
      <c r="B667" s="1" t="s">
        <v>967</v>
      </c>
      <c r="C667" s="2" t="s">
        <v>1297</v>
      </c>
      <c r="D667" s="217">
        <v>9</v>
      </c>
      <c r="E667" s="133">
        <v>1326</v>
      </c>
      <c r="F667" s="189">
        <v>147.33333333333334</v>
      </c>
    </row>
    <row r="668" spans="1:6" x14ac:dyDescent="0.2">
      <c r="A668" s="201" t="s">
        <v>1317</v>
      </c>
      <c r="B668" s="1" t="s">
        <v>968</v>
      </c>
      <c r="C668" s="2" t="s">
        <v>1297</v>
      </c>
      <c r="D668" s="217">
        <v>9</v>
      </c>
      <c r="E668" s="133">
        <v>1256</v>
      </c>
      <c r="F668" s="189">
        <v>139.55555555555554</v>
      </c>
    </row>
    <row r="669" spans="1:6" hidden="1" x14ac:dyDescent="0.2">
      <c r="A669" s="201" t="e">
        <v>#N/A</v>
      </c>
      <c r="B669" s="1" t="s">
        <v>969</v>
      </c>
      <c r="C669" s="2" t="s">
        <v>1463</v>
      </c>
      <c r="D669" s="133" t="s">
        <v>1317</v>
      </c>
      <c r="E669" s="133">
        <v>0</v>
      </c>
      <c r="F669" s="189" t="s">
        <v>1317</v>
      </c>
    </row>
    <row r="670" spans="1:6" x14ac:dyDescent="0.2">
      <c r="A670" s="201" t="s">
        <v>1317</v>
      </c>
      <c r="B670" s="1" t="s">
        <v>970</v>
      </c>
      <c r="C670" s="2" t="s">
        <v>1297</v>
      </c>
      <c r="D670" s="217">
        <v>3</v>
      </c>
      <c r="E670" s="133">
        <v>415</v>
      </c>
      <c r="F670" s="189">
        <v>138.33333333333334</v>
      </c>
    </row>
    <row r="671" spans="1:6" x14ac:dyDescent="0.2">
      <c r="A671" s="201" t="s">
        <v>1317</v>
      </c>
      <c r="B671" s="101" t="s">
        <v>1022</v>
      </c>
      <c r="C671" s="2" t="s">
        <v>1297</v>
      </c>
      <c r="D671" s="217">
        <v>27</v>
      </c>
      <c r="E671" s="133">
        <v>3674</v>
      </c>
      <c r="F671" s="189">
        <v>136.07407407407408</v>
      </c>
    </row>
    <row r="672" spans="1:6" x14ac:dyDescent="0.2">
      <c r="A672" s="201" t="e">
        <v>#N/A</v>
      </c>
      <c r="B672" s="1" t="s">
        <v>994</v>
      </c>
      <c r="C672" s="2" t="s">
        <v>1297</v>
      </c>
      <c r="D672" s="217">
        <v>33</v>
      </c>
      <c r="E672" s="133">
        <v>5577</v>
      </c>
      <c r="F672" s="189">
        <v>169</v>
      </c>
    </row>
    <row r="673" spans="1:6" hidden="1" x14ac:dyDescent="0.2">
      <c r="A673" s="201" t="e">
        <v>#N/A</v>
      </c>
      <c r="B673" s="1" t="s">
        <v>971</v>
      </c>
      <c r="C673" s="2" t="s">
        <v>1463</v>
      </c>
      <c r="D673" s="133" t="s">
        <v>1317</v>
      </c>
      <c r="E673" s="133">
        <v>0</v>
      </c>
      <c r="F673" s="189" t="s">
        <v>1317</v>
      </c>
    </row>
    <row r="674" spans="1:6" hidden="1" x14ac:dyDescent="0.2">
      <c r="A674" s="201" t="e">
        <v>#N/A</v>
      </c>
      <c r="B674" s="1" t="s">
        <v>972</v>
      </c>
      <c r="C674" s="2" t="s">
        <v>1463</v>
      </c>
      <c r="D674" s="133" t="s">
        <v>1317</v>
      </c>
      <c r="E674" s="133">
        <v>0</v>
      </c>
      <c r="F674" s="189" t="s">
        <v>1317</v>
      </c>
    </row>
    <row r="675" spans="1:6" hidden="1" x14ac:dyDescent="0.2">
      <c r="A675" s="201" t="e">
        <v>#N/A</v>
      </c>
      <c r="B675" s="1" t="s">
        <v>973</v>
      </c>
      <c r="C675" s="2" t="s">
        <v>1463</v>
      </c>
      <c r="D675" s="133" t="s">
        <v>1317</v>
      </c>
      <c r="E675" s="133">
        <v>0</v>
      </c>
      <c r="F675" s="189" t="s">
        <v>1317</v>
      </c>
    </row>
    <row r="676" spans="1:6" x14ac:dyDescent="0.2">
      <c r="A676" s="201" t="e">
        <v>#N/A</v>
      </c>
      <c r="B676" s="101" t="s">
        <v>1419</v>
      </c>
      <c r="C676" s="2" t="s">
        <v>1297</v>
      </c>
      <c r="D676" s="217">
        <v>18</v>
      </c>
      <c r="E676" s="133">
        <v>2582</v>
      </c>
      <c r="F676" s="189">
        <v>143.44444444444446</v>
      </c>
    </row>
    <row r="677" spans="1:6" x14ac:dyDescent="0.2">
      <c r="A677" s="201" t="s">
        <v>1317</v>
      </c>
      <c r="B677" s="101" t="s">
        <v>1055</v>
      </c>
      <c r="C677" s="2" t="s">
        <v>1297</v>
      </c>
      <c r="D677" s="217">
        <v>39</v>
      </c>
      <c r="E677" s="133">
        <v>6174</v>
      </c>
      <c r="F677" s="189">
        <v>158.30769230769232</v>
      </c>
    </row>
    <row r="678" spans="1:6" x14ac:dyDescent="0.2">
      <c r="A678" s="201" t="s">
        <v>1317</v>
      </c>
      <c r="B678" s="1" t="s">
        <v>974</v>
      </c>
      <c r="C678" s="2" t="s">
        <v>1297</v>
      </c>
      <c r="D678" s="217">
        <v>12</v>
      </c>
      <c r="E678" s="133">
        <v>1429</v>
      </c>
      <c r="F678" s="189">
        <v>119.08333333333333</v>
      </c>
    </row>
    <row r="679" spans="1:6" hidden="1" x14ac:dyDescent="0.2">
      <c r="A679" s="201" t="e">
        <v>#N/A</v>
      </c>
      <c r="B679" s="1" t="s">
        <v>975</v>
      </c>
      <c r="C679" s="2" t="s">
        <v>1463</v>
      </c>
      <c r="D679" s="133" t="s">
        <v>1317</v>
      </c>
      <c r="E679" s="133">
        <v>0</v>
      </c>
      <c r="F679" s="189" t="s">
        <v>1317</v>
      </c>
    </row>
    <row r="680" spans="1:6" hidden="1" x14ac:dyDescent="0.2">
      <c r="A680" s="201" t="e">
        <v>#N/A</v>
      </c>
      <c r="B680" s="1" t="s">
        <v>976</v>
      </c>
      <c r="C680" s="2" t="s">
        <v>1463</v>
      </c>
      <c r="D680" s="133" t="s">
        <v>1317</v>
      </c>
      <c r="E680" s="133">
        <v>0</v>
      </c>
      <c r="F680" s="189" t="s">
        <v>1317</v>
      </c>
    </row>
    <row r="681" spans="1:6" hidden="1" x14ac:dyDescent="0.2">
      <c r="A681" s="201" t="e">
        <v>#N/A</v>
      </c>
      <c r="B681" s="1" t="s">
        <v>977</v>
      </c>
      <c r="C681" s="2" t="s">
        <v>1463</v>
      </c>
      <c r="D681" s="133" t="s">
        <v>1317</v>
      </c>
      <c r="E681" s="133">
        <v>0</v>
      </c>
      <c r="F681" s="189" t="s">
        <v>1317</v>
      </c>
    </row>
    <row r="682" spans="1:6" hidden="1" x14ac:dyDescent="0.2">
      <c r="A682" s="201" t="e">
        <v>#N/A</v>
      </c>
      <c r="B682" s="1" t="s">
        <v>978</v>
      </c>
      <c r="C682" s="2" t="s">
        <v>1463</v>
      </c>
      <c r="D682" s="133" t="s">
        <v>1317</v>
      </c>
      <c r="E682" s="133">
        <v>0</v>
      </c>
      <c r="F682" s="189" t="s">
        <v>1317</v>
      </c>
    </row>
    <row r="683" spans="1:6" hidden="1" x14ac:dyDescent="0.2">
      <c r="A683" s="201" t="e">
        <v>#N/A</v>
      </c>
      <c r="B683" s="1" t="s">
        <v>397</v>
      </c>
      <c r="C683" s="2" t="s">
        <v>1463</v>
      </c>
      <c r="D683" s="133" t="s">
        <v>1317</v>
      </c>
      <c r="E683" s="133">
        <v>0</v>
      </c>
      <c r="F683" s="189" t="s">
        <v>1317</v>
      </c>
    </row>
    <row r="684" spans="1:6" x14ac:dyDescent="0.2">
      <c r="A684" s="201" t="s">
        <v>1317</v>
      </c>
      <c r="B684" s="1" t="s">
        <v>515</v>
      </c>
      <c r="C684" s="2" t="s">
        <v>1297</v>
      </c>
      <c r="D684" s="217">
        <v>9</v>
      </c>
      <c r="E684" s="133">
        <v>1194</v>
      </c>
      <c r="F684" s="189">
        <v>132.66666666666666</v>
      </c>
    </row>
    <row r="685" spans="1:6" hidden="1" x14ac:dyDescent="0.2">
      <c r="A685" s="201" t="e">
        <v>#N/A</v>
      </c>
      <c r="B685" s="1" t="s">
        <v>980</v>
      </c>
      <c r="C685" s="2" t="s">
        <v>1463</v>
      </c>
      <c r="D685" s="133" t="s">
        <v>1317</v>
      </c>
      <c r="E685" s="133">
        <v>0</v>
      </c>
      <c r="F685" s="189" t="s">
        <v>1317</v>
      </c>
    </row>
    <row r="686" spans="1:6" x14ac:dyDescent="0.2">
      <c r="A686" s="201">
        <v>68</v>
      </c>
      <c r="B686" s="1" t="s">
        <v>981</v>
      </c>
      <c r="C686" s="2" t="s">
        <v>1297</v>
      </c>
      <c r="D686" s="217">
        <v>51</v>
      </c>
      <c r="E686" s="133">
        <v>8291</v>
      </c>
      <c r="F686" s="189">
        <v>162.56862745098039</v>
      </c>
    </row>
    <row r="687" spans="1:6" x14ac:dyDescent="0.2">
      <c r="A687" s="201" t="s">
        <v>1317</v>
      </c>
      <c r="B687" s="1" t="s">
        <v>982</v>
      </c>
      <c r="C687" s="2" t="s">
        <v>1297</v>
      </c>
      <c r="D687" s="217">
        <v>21</v>
      </c>
      <c r="E687" s="133">
        <v>2792</v>
      </c>
      <c r="F687" s="189">
        <v>132.95238095238096</v>
      </c>
    </row>
    <row r="688" spans="1:6" x14ac:dyDescent="0.2">
      <c r="A688" s="201" t="s">
        <v>1317</v>
      </c>
      <c r="B688" s="101" t="s">
        <v>1170</v>
      </c>
      <c r="C688" s="2" t="s">
        <v>1297</v>
      </c>
      <c r="D688" s="217">
        <v>3</v>
      </c>
      <c r="E688" s="133">
        <v>303</v>
      </c>
      <c r="F688" s="189">
        <v>101</v>
      </c>
    </row>
    <row r="689" spans="1:6" hidden="1" x14ac:dyDescent="0.2">
      <c r="A689" s="201" t="e">
        <v>#N/A</v>
      </c>
      <c r="B689" s="1" t="s">
        <v>983</v>
      </c>
      <c r="C689" s="2" t="s">
        <v>1463</v>
      </c>
      <c r="D689" s="133" t="s">
        <v>1317</v>
      </c>
      <c r="E689" s="133">
        <v>0</v>
      </c>
      <c r="F689" s="189" t="s">
        <v>1317</v>
      </c>
    </row>
    <row r="690" spans="1:6" x14ac:dyDescent="0.2">
      <c r="A690" s="201" t="s">
        <v>1317</v>
      </c>
      <c r="B690" s="1" t="s">
        <v>984</v>
      </c>
      <c r="C690" s="2" t="s">
        <v>1297</v>
      </c>
      <c r="D690" s="217">
        <v>21</v>
      </c>
      <c r="E690" s="133">
        <v>3046</v>
      </c>
      <c r="F690" s="189">
        <v>145.04761904761904</v>
      </c>
    </row>
    <row r="691" spans="1:6" x14ac:dyDescent="0.2">
      <c r="A691" s="201" t="s">
        <v>1317</v>
      </c>
      <c r="B691" s="1" t="s">
        <v>985</v>
      </c>
      <c r="C691" s="2" t="s">
        <v>1297</v>
      </c>
      <c r="D691" s="217">
        <v>27</v>
      </c>
      <c r="E691" s="133">
        <v>4075</v>
      </c>
      <c r="F691" s="189">
        <v>150.92592592592592</v>
      </c>
    </row>
    <row r="692" spans="1:6" hidden="1" x14ac:dyDescent="0.2">
      <c r="A692" s="201" t="e">
        <v>#N/A</v>
      </c>
      <c r="B692" s="1" t="s">
        <v>986</v>
      </c>
      <c r="C692" s="2" t="s">
        <v>1463</v>
      </c>
      <c r="D692" s="133" t="s">
        <v>1317</v>
      </c>
      <c r="E692" s="133">
        <v>0</v>
      </c>
      <c r="F692" s="189" t="s">
        <v>1317</v>
      </c>
    </row>
    <row r="693" spans="1:6" x14ac:dyDescent="0.2">
      <c r="A693" s="201" t="s">
        <v>1317</v>
      </c>
      <c r="B693" s="1" t="s">
        <v>987</v>
      </c>
      <c r="C693" s="2" t="s">
        <v>1297</v>
      </c>
      <c r="D693" s="217">
        <v>30</v>
      </c>
      <c r="E693" s="133">
        <v>4775</v>
      </c>
      <c r="F693" s="189">
        <v>159.16666666666666</v>
      </c>
    </row>
    <row r="694" spans="1:6" hidden="1" x14ac:dyDescent="0.2">
      <c r="A694" s="201" t="e">
        <v>#N/A</v>
      </c>
      <c r="B694" s="1" t="s">
        <v>988</v>
      </c>
      <c r="C694" s="2" t="s">
        <v>1463</v>
      </c>
      <c r="D694" s="133" t="s">
        <v>1317</v>
      </c>
      <c r="E694" s="133">
        <v>0</v>
      </c>
      <c r="F694" s="189" t="s">
        <v>1317</v>
      </c>
    </row>
    <row r="695" spans="1:6" hidden="1" x14ac:dyDescent="0.2">
      <c r="A695" s="201" t="e">
        <v>#N/A</v>
      </c>
      <c r="B695" s="1" t="s">
        <v>989</v>
      </c>
      <c r="C695" s="2" t="s">
        <v>1463</v>
      </c>
      <c r="D695" s="133" t="s">
        <v>1317</v>
      </c>
      <c r="E695" s="133">
        <v>0</v>
      </c>
      <c r="F695" s="189" t="s">
        <v>1317</v>
      </c>
    </row>
    <row r="696" spans="1:6" hidden="1" x14ac:dyDescent="0.2">
      <c r="A696" s="201" t="e">
        <v>#N/A</v>
      </c>
      <c r="B696" s="101" t="s">
        <v>1113</v>
      </c>
      <c r="C696" s="2" t="s">
        <v>1463</v>
      </c>
      <c r="D696" s="133" t="s">
        <v>1317</v>
      </c>
      <c r="E696" s="133">
        <v>0</v>
      </c>
      <c r="F696" s="189" t="s">
        <v>1317</v>
      </c>
    </row>
    <row r="697" spans="1:6" x14ac:dyDescent="0.2">
      <c r="A697" s="201" t="s">
        <v>1317</v>
      </c>
      <c r="B697" s="1" t="s">
        <v>990</v>
      </c>
      <c r="C697" s="2" t="s">
        <v>1297</v>
      </c>
      <c r="D697" s="217">
        <v>46</v>
      </c>
      <c r="E697" s="133">
        <v>7527</v>
      </c>
      <c r="F697" s="189">
        <v>163.63043478260869</v>
      </c>
    </row>
    <row r="698" spans="1:6" hidden="1" x14ac:dyDescent="0.2">
      <c r="A698" s="201" t="e">
        <v>#N/A</v>
      </c>
      <c r="B698" s="1" t="s">
        <v>646</v>
      </c>
      <c r="C698" s="2" t="s">
        <v>1463</v>
      </c>
      <c r="D698" s="133" t="s">
        <v>1317</v>
      </c>
      <c r="E698" s="133">
        <v>0</v>
      </c>
      <c r="F698" s="189" t="s">
        <v>1317</v>
      </c>
    </row>
    <row r="699" spans="1:6" hidden="1" x14ac:dyDescent="0.2">
      <c r="A699" s="201" t="e">
        <v>#N/A</v>
      </c>
      <c r="B699" s="1" t="s">
        <v>991</v>
      </c>
      <c r="C699" s="2" t="s">
        <v>1463</v>
      </c>
      <c r="D699" s="133" t="s">
        <v>1317</v>
      </c>
      <c r="E699" s="133">
        <v>0</v>
      </c>
      <c r="F699" s="189" t="s">
        <v>1317</v>
      </c>
    </row>
    <row r="700" spans="1:6" hidden="1" x14ac:dyDescent="0.2">
      <c r="A700" s="201" t="e">
        <v>#N/A</v>
      </c>
      <c r="B700" s="1" t="s">
        <v>505</v>
      </c>
      <c r="C700" s="2" t="s">
        <v>1463</v>
      </c>
      <c r="D700" s="133" t="s">
        <v>1317</v>
      </c>
      <c r="E700" s="133">
        <v>0</v>
      </c>
      <c r="F700" s="189" t="s">
        <v>1317</v>
      </c>
    </row>
    <row r="701" spans="1:6" hidden="1" x14ac:dyDescent="0.2">
      <c r="A701" s="201" t="e">
        <v>#N/A</v>
      </c>
      <c r="B701" s="1" t="s">
        <v>992</v>
      </c>
      <c r="C701" s="2" t="s">
        <v>1463</v>
      </c>
      <c r="D701" s="133" t="s">
        <v>1317</v>
      </c>
      <c r="E701" s="133">
        <v>0</v>
      </c>
      <c r="F701" s="189" t="s">
        <v>1317</v>
      </c>
    </row>
    <row r="702" spans="1:6" x14ac:dyDescent="0.2">
      <c r="A702" s="201" t="e">
        <v>#N/A</v>
      </c>
      <c r="B702" s="1" t="s">
        <v>993</v>
      </c>
      <c r="C702" s="2" t="s">
        <v>1297</v>
      </c>
      <c r="D702" s="217">
        <v>47</v>
      </c>
      <c r="E702" s="133">
        <v>7088</v>
      </c>
      <c r="F702" s="189">
        <v>150.80851063829786</v>
      </c>
    </row>
    <row r="703" spans="1:6" x14ac:dyDescent="0.2">
      <c r="A703" s="201" t="s">
        <v>1317</v>
      </c>
      <c r="B703" s="1" t="s">
        <v>995</v>
      </c>
      <c r="C703" s="2" t="s">
        <v>1297</v>
      </c>
      <c r="D703" s="217">
        <v>39</v>
      </c>
      <c r="E703" s="133">
        <v>6771</v>
      </c>
      <c r="F703" s="189">
        <v>173.61538461538461</v>
      </c>
    </row>
    <row r="704" spans="1:6" hidden="1" x14ac:dyDescent="0.2">
      <c r="A704" s="201" t="e">
        <v>#N/A</v>
      </c>
      <c r="B704" s="1" t="s">
        <v>996</v>
      </c>
      <c r="C704" s="2" t="s">
        <v>1463</v>
      </c>
      <c r="D704" s="133" t="s">
        <v>1317</v>
      </c>
      <c r="E704" s="133">
        <v>0</v>
      </c>
      <c r="F704" s="189" t="s">
        <v>1317</v>
      </c>
    </row>
    <row r="705" spans="1:6" hidden="1" x14ac:dyDescent="0.2">
      <c r="A705" s="201" t="e">
        <v>#N/A</v>
      </c>
      <c r="B705" s="1" t="s">
        <v>997</v>
      </c>
      <c r="C705" s="2" t="s">
        <v>1463</v>
      </c>
      <c r="D705" s="133" t="s">
        <v>1317</v>
      </c>
      <c r="E705" s="133">
        <v>0</v>
      </c>
      <c r="F705" s="189" t="s">
        <v>1317</v>
      </c>
    </row>
    <row r="706" spans="1:6" hidden="1" x14ac:dyDescent="0.2">
      <c r="A706" s="201" t="e">
        <v>#N/A</v>
      </c>
      <c r="B706" s="1" t="s">
        <v>998</v>
      </c>
      <c r="C706" s="2" t="s">
        <v>1463</v>
      </c>
      <c r="D706" s="133" t="s">
        <v>1317</v>
      </c>
      <c r="E706" s="133">
        <v>0</v>
      </c>
      <c r="F706" s="189" t="s">
        <v>1317</v>
      </c>
    </row>
    <row r="707" spans="1:6" hidden="1" x14ac:dyDescent="0.2">
      <c r="A707" s="201" t="e">
        <v>#N/A</v>
      </c>
      <c r="B707" s="1" t="s">
        <v>999</v>
      </c>
      <c r="C707" s="2" t="s">
        <v>1463</v>
      </c>
      <c r="D707" s="133" t="s">
        <v>1317</v>
      </c>
      <c r="E707" s="133">
        <v>0</v>
      </c>
      <c r="F707" s="189" t="s">
        <v>1317</v>
      </c>
    </row>
    <row r="708" spans="1:6" x14ac:dyDescent="0.2">
      <c r="A708" s="201" t="e">
        <v>#N/A</v>
      </c>
      <c r="B708" s="1" t="s">
        <v>1000</v>
      </c>
      <c r="C708" s="2" t="s">
        <v>1297</v>
      </c>
      <c r="D708" s="217">
        <v>15</v>
      </c>
      <c r="E708" s="133">
        <v>2163</v>
      </c>
      <c r="F708" s="189">
        <v>144.19999999999999</v>
      </c>
    </row>
    <row r="709" spans="1:6" hidden="1" x14ac:dyDescent="0.2">
      <c r="A709" s="201" t="e">
        <v>#N/A</v>
      </c>
      <c r="B709" s="1" t="s">
        <v>1001</v>
      </c>
      <c r="C709" s="2" t="s">
        <v>1463</v>
      </c>
      <c r="D709" s="133" t="s">
        <v>1317</v>
      </c>
      <c r="E709" s="133">
        <v>0</v>
      </c>
      <c r="F709" s="189" t="s">
        <v>1317</v>
      </c>
    </row>
    <row r="710" spans="1:6" x14ac:dyDescent="0.2">
      <c r="A710" s="202"/>
      <c r="B710" s="136"/>
      <c r="C710" s="137" t="s">
        <v>1069</v>
      </c>
      <c r="D710" s="220">
        <v>558</v>
      </c>
      <c r="E710" s="134">
        <v>87230</v>
      </c>
      <c r="F710" s="188">
        <v>156.32616487455198</v>
      </c>
    </row>
    <row r="711" spans="1:6" ht="15.75" x14ac:dyDescent="0.25">
      <c r="A711" s="200" t="s">
        <v>1</v>
      </c>
      <c r="B711" s="138" t="s">
        <v>186</v>
      </c>
      <c r="C711" s="139" t="s">
        <v>1069</v>
      </c>
      <c r="D711" s="219"/>
      <c r="E711" s="143"/>
      <c r="F711" s="187" t="s">
        <v>1317</v>
      </c>
    </row>
    <row r="712" spans="1:6" hidden="1" x14ac:dyDescent="0.2">
      <c r="A712" s="201" t="e">
        <v>#N/A</v>
      </c>
      <c r="B712" s="1" t="s">
        <v>0</v>
      </c>
      <c r="C712" s="2" t="s">
        <v>1463</v>
      </c>
      <c r="D712" s="133" t="s">
        <v>1317</v>
      </c>
      <c r="E712" s="133">
        <v>0</v>
      </c>
      <c r="F712" s="189" t="s">
        <v>1317</v>
      </c>
    </row>
    <row r="713" spans="1:6" x14ac:dyDescent="0.2">
      <c r="A713" s="201" t="e">
        <v>#N/A</v>
      </c>
      <c r="B713" s="101" t="s">
        <v>1085</v>
      </c>
      <c r="C713" s="2" t="s">
        <v>1297</v>
      </c>
      <c r="D713" s="217">
        <v>12</v>
      </c>
      <c r="E713" s="133">
        <v>1694</v>
      </c>
      <c r="F713" s="189">
        <v>141.16666666666666</v>
      </c>
    </row>
    <row r="714" spans="1:6" hidden="1" x14ac:dyDescent="0.2">
      <c r="A714" s="201" t="e">
        <v>#N/A</v>
      </c>
      <c r="B714" s="101" t="s">
        <v>1456</v>
      </c>
      <c r="C714" s="2" t="s">
        <v>1463</v>
      </c>
      <c r="D714" s="133" t="s">
        <v>1317</v>
      </c>
      <c r="E714" s="133">
        <v>0</v>
      </c>
      <c r="F714" s="189" t="s">
        <v>1317</v>
      </c>
    </row>
    <row r="715" spans="1:6" x14ac:dyDescent="0.2">
      <c r="A715" s="201">
        <v>98</v>
      </c>
      <c r="B715" s="101" t="s">
        <v>1148</v>
      </c>
      <c r="C715" s="2" t="s">
        <v>1297</v>
      </c>
      <c r="D715" s="217">
        <v>51</v>
      </c>
      <c r="E715" s="133">
        <v>7487</v>
      </c>
      <c r="F715" s="189">
        <v>146.80392156862746</v>
      </c>
    </row>
    <row r="716" spans="1:6" hidden="1" x14ac:dyDescent="0.2">
      <c r="A716" s="201" t="e">
        <v>#N/A</v>
      </c>
      <c r="B716" s="1" t="s">
        <v>2</v>
      </c>
      <c r="C716" s="2" t="s">
        <v>1463</v>
      </c>
      <c r="D716" s="133" t="s">
        <v>1317</v>
      </c>
      <c r="E716" s="133">
        <v>0</v>
      </c>
      <c r="F716" s="189" t="s">
        <v>1317</v>
      </c>
    </row>
    <row r="717" spans="1:6" x14ac:dyDescent="0.2">
      <c r="A717" s="201" t="e">
        <v>#N/A</v>
      </c>
      <c r="B717" s="101" t="s">
        <v>1385</v>
      </c>
      <c r="C717" s="2" t="s">
        <v>1297</v>
      </c>
      <c r="D717" s="217">
        <v>15</v>
      </c>
      <c r="E717" s="133">
        <v>1868</v>
      </c>
      <c r="F717" s="189">
        <v>124.53333333333333</v>
      </c>
    </row>
    <row r="718" spans="1:6" x14ac:dyDescent="0.2">
      <c r="A718" s="201" t="e">
        <v>#N/A</v>
      </c>
      <c r="B718" s="101" t="s">
        <v>1328</v>
      </c>
      <c r="C718" s="2" t="s">
        <v>1297</v>
      </c>
      <c r="D718" s="217">
        <v>15</v>
      </c>
      <c r="E718" s="133">
        <v>1852</v>
      </c>
      <c r="F718" s="189">
        <v>123.46666666666667</v>
      </c>
    </row>
    <row r="719" spans="1:6" x14ac:dyDescent="0.2">
      <c r="A719" s="201" t="e">
        <v>#N/A</v>
      </c>
      <c r="B719" s="101" t="s">
        <v>3</v>
      </c>
      <c r="C719" s="2" t="s">
        <v>1297</v>
      </c>
      <c r="D719" s="217">
        <v>49</v>
      </c>
      <c r="E719" s="133">
        <v>7573</v>
      </c>
      <c r="F719" s="189">
        <v>154.55102040816325</v>
      </c>
    </row>
    <row r="720" spans="1:6" x14ac:dyDescent="0.2">
      <c r="A720" s="201">
        <v>35</v>
      </c>
      <c r="B720" s="1" t="s">
        <v>4</v>
      </c>
      <c r="C720" s="2" t="s">
        <v>1297</v>
      </c>
      <c r="D720" s="217">
        <v>65</v>
      </c>
      <c r="E720" s="133">
        <v>11319</v>
      </c>
      <c r="F720" s="189">
        <v>174.13846153846154</v>
      </c>
    </row>
    <row r="721" spans="1:6" x14ac:dyDescent="0.2">
      <c r="A721" s="201" t="e">
        <v>#N/A</v>
      </c>
      <c r="B721" s="101" t="s">
        <v>1155</v>
      </c>
      <c r="C721" s="2" t="s">
        <v>1297</v>
      </c>
      <c r="D721" s="217">
        <v>3</v>
      </c>
      <c r="E721" s="133">
        <v>247</v>
      </c>
      <c r="F721" s="189">
        <v>82.333333333333329</v>
      </c>
    </row>
    <row r="722" spans="1:6" x14ac:dyDescent="0.2">
      <c r="A722" s="201" t="e">
        <v>#N/A</v>
      </c>
      <c r="B722" s="1" t="s">
        <v>1160</v>
      </c>
      <c r="C722" s="2" t="s">
        <v>1297</v>
      </c>
      <c r="D722" s="217">
        <v>16</v>
      </c>
      <c r="E722" s="133">
        <v>2517</v>
      </c>
      <c r="F722" s="189">
        <v>157.3125</v>
      </c>
    </row>
    <row r="723" spans="1:6" x14ac:dyDescent="0.2">
      <c r="A723" s="201" t="s">
        <v>1317</v>
      </c>
      <c r="B723" s="1" t="s">
        <v>1159</v>
      </c>
      <c r="C723" s="2" t="s">
        <v>1297</v>
      </c>
      <c r="D723" s="217">
        <v>9</v>
      </c>
      <c r="E723" s="133">
        <v>916</v>
      </c>
      <c r="F723" s="189">
        <v>101.77777777777777</v>
      </c>
    </row>
    <row r="724" spans="1:6" x14ac:dyDescent="0.2">
      <c r="A724" s="201">
        <v>99</v>
      </c>
      <c r="B724" s="101" t="s">
        <v>1312</v>
      </c>
      <c r="C724" s="2" t="s">
        <v>1297</v>
      </c>
      <c r="D724" s="217">
        <v>51</v>
      </c>
      <c r="E724" s="133">
        <v>7471</v>
      </c>
      <c r="F724" s="189">
        <v>146.49019607843138</v>
      </c>
    </row>
    <row r="725" spans="1:6" x14ac:dyDescent="0.2">
      <c r="A725" s="201" t="s">
        <v>1317</v>
      </c>
      <c r="B725" s="1" t="s">
        <v>516</v>
      </c>
      <c r="C725" s="2" t="s">
        <v>1297</v>
      </c>
      <c r="D725" s="217">
        <v>18</v>
      </c>
      <c r="E725" s="133">
        <v>2588</v>
      </c>
      <c r="F725" s="189">
        <v>143.77777777777777</v>
      </c>
    </row>
    <row r="726" spans="1:6" x14ac:dyDescent="0.2">
      <c r="A726" s="202"/>
      <c r="B726" s="136"/>
      <c r="C726" s="137" t="s">
        <v>1069</v>
      </c>
      <c r="D726" s="220">
        <v>304</v>
      </c>
      <c r="E726" s="134">
        <v>45532</v>
      </c>
      <c r="F726" s="188">
        <v>149.77631578947367</v>
      </c>
    </row>
    <row r="727" spans="1:6" ht="15.75" x14ac:dyDescent="0.25">
      <c r="A727" s="200" t="s">
        <v>5</v>
      </c>
      <c r="B727" s="138" t="s">
        <v>187</v>
      </c>
      <c r="C727" s="139" t="s">
        <v>1069</v>
      </c>
      <c r="D727" s="219"/>
      <c r="E727" s="143"/>
      <c r="F727" s="187" t="s">
        <v>1317</v>
      </c>
    </row>
    <row r="728" spans="1:6" hidden="1" x14ac:dyDescent="0.2">
      <c r="A728" s="201" t="e">
        <v>#N/A</v>
      </c>
      <c r="B728" s="1" t="s">
        <v>517</v>
      </c>
      <c r="C728" s="2" t="s">
        <v>1463</v>
      </c>
      <c r="D728" s="133" t="s">
        <v>1317</v>
      </c>
      <c r="E728" s="133">
        <v>0</v>
      </c>
      <c r="F728" s="189" t="s">
        <v>1317</v>
      </c>
    </row>
    <row r="729" spans="1:6" hidden="1" x14ac:dyDescent="0.2">
      <c r="A729" s="201" t="e">
        <v>#N/A</v>
      </c>
      <c r="B729" s="1" t="s">
        <v>6</v>
      </c>
      <c r="C729" s="2" t="s">
        <v>1463</v>
      </c>
      <c r="D729" s="133" t="s">
        <v>1317</v>
      </c>
      <c r="E729" s="133">
        <v>0</v>
      </c>
      <c r="F729" s="189" t="s">
        <v>1317</v>
      </c>
    </row>
    <row r="730" spans="1:6" hidden="1" x14ac:dyDescent="0.2">
      <c r="A730" s="201" t="e">
        <v>#N/A</v>
      </c>
      <c r="B730" s="1" t="s">
        <v>572</v>
      </c>
      <c r="C730" s="2" t="s">
        <v>1463</v>
      </c>
      <c r="D730" s="133" t="s">
        <v>1317</v>
      </c>
      <c r="E730" s="133">
        <v>0</v>
      </c>
      <c r="F730" s="189" t="s">
        <v>1317</v>
      </c>
    </row>
    <row r="731" spans="1:6" x14ac:dyDescent="0.2">
      <c r="A731" s="201" t="s">
        <v>1317</v>
      </c>
      <c r="B731" s="1" t="s">
        <v>7</v>
      </c>
      <c r="C731" s="2" t="s">
        <v>1297</v>
      </c>
      <c r="D731" s="217">
        <v>36</v>
      </c>
      <c r="E731" s="133">
        <v>6515</v>
      </c>
      <c r="F731" s="189">
        <v>180.97222222222223</v>
      </c>
    </row>
    <row r="732" spans="1:6" x14ac:dyDescent="0.2">
      <c r="A732" s="201" t="s">
        <v>1317</v>
      </c>
      <c r="B732" s="1" t="s">
        <v>8</v>
      </c>
      <c r="C732" s="2" t="s">
        <v>1297</v>
      </c>
      <c r="D732" s="217">
        <v>45</v>
      </c>
      <c r="E732" s="133">
        <v>8173</v>
      </c>
      <c r="F732" s="189">
        <v>181.62222222222223</v>
      </c>
    </row>
    <row r="733" spans="1:6" x14ac:dyDescent="0.2">
      <c r="A733" s="201" t="s">
        <v>1317</v>
      </c>
      <c r="B733" s="101" t="s">
        <v>645</v>
      </c>
      <c r="C733" s="2" t="s">
        <v>1297</v>
      </c>
      <c r="D733" s="217">
        <v>33</v>
      </c>
      <c r="E733" s="133">
        <v>6378</v>
      </c>
      <c r="F733" s="189">
        <v>193.27272727272728</v>
      </c>
    </row>
    <row r="734" spans="1:6" hidden="1" x14ac:dyDescent="0.2">
      <c r="A734" s="201" t="e">
        <v>#N/A</v>
      </c>
      <c r="B734" s="1" t="s">
        <v>9</v>
      </c>
      <c r="C734" s="2" t="s">
        <v>1463</v>
      </c>
      <c r="D734" s="133" t="s">
        <v>1317</v>
      </c>
      <c r="E734" s="133">
        <v>0</v>
      </c>
      <c r="F734" s="189" t="s">
        <v>1317</v>
      </c>
    </row>
    <row r="735" spans="1:6" hidden="1" x14ac:dyDescent="0.2">
      <c r="A735" s="201" t="e">
        <v>#N/A</v>
      </c>
      <c r="B735" s="1" t="s">
        <v>10</v>
      </c>
      <c r="C735" s="2" t="s">
        <v>1463</v>
      </c>
      <c r="D735" s="133" t="s">
        <v>1317</v>
      </c>
      <c r="E735" s="133">
        <v>0</v>
      </c>
      <c r="F735" s="189" t="s">
        <v>1317</v>
      </c>
    </row>
    <row r="736" spans="1:6" hidden="1" x14ac:dyDescent="0.2">
      <c r="A736" s="201" t="e">
        <v>#N/A</v>
      </c>
      <c r="B736" s="1" t="s">
        <v>11</v>
      </c>
      <c r="C736" s="2" t="s">
        <v>1463</v>
      </c>
      <c r="D736" s="133" t="s">
        <v>1317</v>
      </c>
      <c r="E736" s="133">
        <v>0</v>
      </c>
      <c r="F736" s="189" t="s">
        <v>1317</v>
      </c>
    </row>
    <row r="737" spans="1:6" hidden="1" x14ac:dyDescent="0.2">
      <c r="A737" s="201" t="e">
        <v>#N/A</v>
      </c>
      <c r="B737" s="101" t="s">
        <v>1073</v>
      </c>
      <c r="C737" s="2" t="s">
        <v>1463</v>
      </c>
      <c r="D737" s="133" t="s">
        <v>1317</v>
      </c>
      <c r="E737" s="133">
        <v>0</v>
      </c>
      <c r="F737" s="189" t="s">
        <v>1317</v>
      </c>
    </row>
    <row r="738" spans="1:6" hidden="1" x14ac:dyDescent="0.2">
      <c r="A738" s="201" t="e">
        <v>#N/A</v>
      </c>
      <c r="B738" s="1" t="s">
        <v>12</v>
      </c>
      <c r="C738" s="2" t="s">
        <v>1463</v>
      </c>
      <c r="D738" s="133" t="s">
        <v>1317</v>
      </c>
      <c r="E738" s="133">
        <v>0</v>
      </c>
      <c r="F738" s="189" t="s">
        <v>1317</v>
      </c>
    </row>
    <row r="739" spans="1:6" hidden="1" x14ac:dyDescent="0.2">
      <c r="A739" s="201" t="e">
        <v>#N/A</v>
      </c>
      <c r="B739" s="1" t="s">
        <v>13</v>
      </c>
      <c r="C739" s="2" t="s">
        <v>1463</v>
      </c>
      <c r="D739" s="133" t="s">
        <v>1317</v>
      </c>
      <c r="E739" s="133">
        <v>0</v>
      </c>
      <c r="F739" s="189" t="s">
        <v>1317</v>
      </c>
    </row>
    <row r="740" spans="1:6" hidden="1" x14ac:dyDescent="0.2">
      <c r="A740" s="201" t="e">
        <v>#N/A</v>
      </c>
      <c r="B740" s="1" t="s">
        <v>14</v>
      </c>
      <c r="C740" s="2" t="s">
        <v>1463</v>
      </c>
      <c r="D740" s="133" t="s">
        <v>1317</v>
      </c>
      <c r="E740" s="133">
        <v>0</v>
      </c>
      <c r="F740" s="189" t="s">
        <v>1317</v>
      </c>
    </row>
    <row r="741" spans="1:6" x14ac:dyDescent="0.2">
      <c r="A741" s="201">
        <v>27</v>
      </c>
      <c r="B741" s="1" t="s">
        <v>15</v>
      </c>
      <c r="C741" s="2" t="s">
        <v>1297</v>
      </c>
      <c r="D741" s="217">
        <v>95</v>
      </c>
      <c r="E741" s="133">
        <v>16784</v>
      </c>
      <c r="F741" s="189">
        <v>176.67368421052632</v>
      </c>
    </row>
    <row r="742" spans="1:6" hidden="1" x14ac:dyDescent="0.2">
      <c r="A742" s="201" t="e">
        <v>#N/A</v>
      </c>
      <c r="B742" s="1" t="s">
        <v>16</v>
      </c>
      <c r="C742" s="2" t="s">
        <v>1463</v>
      </c>
      <c r="D742" s="133" t="s">
        <v>1317</v>
      </c>
      <c r="E742" s="133">
        <v>0</v>
      </c>
      <c r="F742" s="189" t="s">
        <v>1317</v>
      </c>
    </row>
    <row r="743" spans="1:6" hidden="1" x14ac:dyDescent="0.2">
      <c r="A743" s="201" t="e">
        <v>#N/A</v>
      </c>
      <c r="B743" s="1" t="s">
        <v>17</v>
      </c>
      <c r="C743" s="2" t="s">
        <v>1463</v>
      </c>
      <c r="D743" s="133" t="s">
        <v>1317</v>
      </c>
      <c r="E743" s="133">
        <v>0</v>
      </c>
      <c r="F743" s="189" t="s">
        <v>1317</v>
      </c>
    </row>
    <row r="744" spans="1:6" hidden="1" x14ac:dyDescent="0.2">
      <c r="A744" s="201" t="e">
        <v>#N/A</v>
      </c>
      <c r="B744" s="1" t="s">
        <v>18</v>
      </c>
      <c r="C744" s="2" t="s">
        <v>1463</v>
      </c>
      <c r="D744" s="133" t="s">
        <v>1317</v>
      </c>
      <c r="E744" s="133">
        <v>0</v>
      </c>
      <c r="F744" s="189" t="s">
        <v>1317</v>
      </c>
    </row>
    <row r="745" spans="1:6" hidden="1" x14ac:dyDescent="0.2">
      <c r="A745" s="201" t="e">
        <v>#N/A</v>
      </c>
      <c r="B745" s="1" t="s">
        <v>19</v>
      </c>
      <c r="C745" s="2" t="s">
        <v>1463</v>
      </c>
      <c r="D745" s="133" t="s">
        <v>1317</v>
      </c>
      <c r="E745" s="133">
        <v>0</v>
      </c>
      <c r="F745" s="189" t="s">
        <v>1317</v>
      </c>
    </row>
    <row r="746" spans="1:6" x14ac:dyDescent="0.2">
      <c r="A746" s="201" t="s">
        <v>1317</v>
      </c>
      <c r="B746" s="1" t="s">
        <v>459</v>
      </c>
      <c r="C746" s="2" t="s">
        <v>1297</v>
      </c>
      <c r="D746" s="217">
        <v>30</v>
      </c>
      <c r="E746" s="133">
        <v>4098</v>
      </c>
      <c r="F746" s="189">
        <v>136.6</v>
      </c>
    </row>
    <row r="747" spans="1:6" x14ac:dyDescent="0.2">
      <c r="A747" s="201" t="e">
        <v>#N/A</v>
      </c>
      <c r="B747" s="1" t="s">
        <v>20</v>
      </c>
      <c r="C747" s="2" t="s">
        <v>1297</v>
      </c>
      <c r="D747" s="217">
        <v>18</v>
      </c>
      <c r="E747" s="133">
        <v>2476</v>
      </c>
      <c r="F747" s="189">
        <v>137.55555555555554</v>
      </c>
    </row>
    <row r="748" spans="1:6" x14ac:dyDescent="0.2">
      <c r="A748" s="201" t="s">
        <v>1317</v>
      </c>
      <c r="B748" s="1" t="s">
        <v>21</v>
      </c>
      <c r="C748" s="2" t="s">
        <v>1297</v>
      </c>
      <c r="D748" s="217">
        <v>42</v>
      </c>
      <c r="E748" s="133">
        <v>6939</v>
      </c>
      <c r="F748" s="189">
        <v>165.21428571428572</v>
      </c>
    </row>
    <row r="749" spans="1:6" x14ac:dyDescent="0.2">
      <c r="A749" s="201" t="s">
        <v>1317</v>
      </c>
      <c r="B749" s="101" t="s">
        <v>1036</v>
      </c>
      <c r="C749" s="2" t="s">
        <v>1297</v>
      </c>
      <c r="D749" s="217">
        <v>48</v>
      </c>
      <c r="E749" s="133">
        <v>7119</v>
      </c>
      <c r="F749" s="189">
        <v>148.3125</v>
      </c>
    </row>
    <row r="750" spans="1:6" x14ac:dyDescent="0.2">
      <c r="A750" s="201" t="e">
        <v>#N/A</v>
      </c>
      <c r="B750" s="1" t="s">
        <v>22</v>
      </c>
      <c r="C750" s="2" t="s">
        <v>1297</v>
      </c>
      <c r="D750" s="217">
        <v>12</v>
      </c>
      <c r="E750" s="133">
        <v>1621</v>
      </c>
      <c r="F750" s="189">
        <v>135.08333333333334</v>
      </c>
    </row>
    <row r="751" spans="1:6" x14ac:dyDescent="0.2">
      <c r="A751" s="201" t="s">
        <v>1317</v>
      </c>
      <c r="B751" s="1" t="s">
        <v>23</v>
      </c>
      <c r="C751" s="2" t="s">
        <v>1297</v>
      </c>
      <c r="D751" s="217">
        <v>30</v>
      </c>
      <c r="E751" s="133">
        <v>4105</v>
      </c>
      <c r="F751" s="189">
        <v>136.83333333333334</v>
      </c>
    </row>
    <row r="752" spans="1:6" x14ac:dyDescent="0.2">
      <c r="A752" s="201" t="s">
        <v>1317</v>
      </c>
      <c r="B752" s="101" t="s">
        <v>1047</v>
      </c>
      <c r="C752" s="2" t="s">
        <v>1297</v>
      </c>
      <c r="D752" s="217">
        <v>42</v>
      </c>
      <c r="E752" s="133">
        <v>6064</v>
      </c>
      <c r="F752" s="189">
        <v>144.38095238095238</v>
      </c>
    </row>
    <row r="753" spans="1:6" x14ac:dyDescent="0.2">
      <c r="A753" s="201" t="s">
        <v>1317</v>
      </c>
      <c r="B753" s="1" t="s">
        <v>24</v>
      </c>
      <c r="C753" s="2" t="s">
        <v>1297</v>
      </c>
      <c r="D753" s="217">
        <v>39</v>
      </c>
      <c r="E753" s="133">
        <v>5727</v>
      </c>
      <c r="F753" s="189">
        <v>146.84615384615384</v>
      </c>
    </row>
    <row r="754" spans="1:6" hidden="1" x14ac:dyDescent="0.2">
      <c r="A754" s="201" t="e">
        <v>#N/A</v>
      </c>
      <c r="B754" s="1" t="s">
        <v>25</v>
      </c>
      <c r="C754" s="2" t="s">
        <v>1463</v>
      </c>
      <c r="D754" s="133" t="s">
        <v>1317</v>
      </c>
      <c r="E754" s="133">
        <v>0</v>
      </c>
      <c r="F754" s="189" t="s">
        <v>1317</v>
      </c>
    </row>
    <row r="755" spans="1:6" hidden="1" x14ac:dyDescent="0.2">
      <c r="A755" s="201" t="e">
        <v>#N/A</v>
      </c>
      <c r="B755" s="101" t="s">
        <v>1089</v>
      </c>
      <c r="C755" s="2" t="s">
        <v>1463</v>
      </c>
      <c r="D755" s="133" t="s">
        <v>1317</v>
      </c>
      <c r="E755" s="133">
        <v>0</v>
      </c>
      <c r="F755" s="189" t="s">
        <v>1317</v>
      </c>
    </row>
    <row r="756" spans="1:6" hidden="1" x14ac:dyDescent="0.2">
      <c r="A756" s="201" t="e">
        <v>#N/A</v>
      </c>
      <c r="B756" s="1" t="s">
        <v>26</v>
      </c>
      <c r="C756" s="2" t="s">
        <v>1463</v>
      </c>
      <c r="D756" s="133" t="s">
        <v>1317</v>
      </c>
      <c r="E756" s="133">
        <v>0</v>
      </c>
      <c r="F756" s="189" t="s">
        <v>1317</v>
      </c>
    </row>
    <row r="757" spans="1:6" x14ac:dyDescent="0.2">
      <c r="A757" s="201" t="e">
        <v>#N/A</v>
      </c>
      <c r="B757" s="101" t="s">
        <v>1023</v>
      </c>
      <c r="C757" s="2" t="s">
        <v>1297</v>
      </c>
      <c r="D757" s="217">
        <v>28</v>
      </c>
      <c r="E757" s="133">
        <v>4457</v>
      </c>
      <c r="F757" s="189">
        <v>159.17857142857142</v>
      </c>
    </row>
    <row r="758" spans="1:6" x14ac:dyDescent="0.2">
      <c r="A758" s="201" t="e">
        <v>#N/A</v>
      </c>
      <c r="B758" s="101" t="s">
        <v>1390</v>
      </c>
      <c r="C758" s="2" t="s">
        <v>1297</v>
      </c>
      <c r="D758" s="217">
        <v>33</v>
      </c>
      <c r="E758" s="133">
        <v>4785</v>
      </c>
      <c r="F758" s="189">
        <v>145</v>
      </c>
    </row>
    <row r="759" spans="1:6" hidden="1" x14ac:dyDescent="0.2">
      <c r="A759" s="201" t="e">
        <v>#N/A</v>
      </c>
      <c r="B759" s="1" t="s">
        <v>27</v>
      </c>
      <c r="C759" s="2" t="s">
        <v>1463</v>
      </c>
      <c r="D759" s="133" t="s">
        <v>1317</v>
      </c>
      <c r="E759" s="133">
        <v>0</v>
      </c>
      <c r="F759" s="189" t="s">
        <v>1317</v>
      </c>
    </row>
    <row r="760" spans="1:6" hidden="1" x14ac:dyDescent="0.2">
      <c r="A760" s="201" t="e">
        <v>#N/A</v>
      </c>
      <c r="B760" s="101" t="s">
        <v>1187</v>
      </c>
      <c r="C760" s="2" t="s">
        <v>1463</v>
      </c>
      <c r="D760" s="133" t="s">
        <v>1317</v>
      </c>
      <c r="E760" s="133">
        <v>0</v>
      </c>
      <c r="F760" s="189" t="s">
        <v>1317</v>
      </c>
    </row>
    <row r="761" spans="1:6" hidden="1" x14ac:dyDescent="0.2">
      <c r="A761" s="201" t="e">
        <v>#N/A</v>
      </c>
      <c r="B761" s="1" t="s">
        <v>28</v>
      </c>
      <c r="C761" s="2" t="s">
        <v>1463</v>
      </c>
      <c r="D761" s="133" t="s">
        <v>1317</v>
      </c>
      <c r="E761" s="133">
        <v>0</v>
      </c>
      <c r="F761" s="189" t="s">
        <v>1317</v>
      </c>
    </row>
    <row r="762" spans="1:6" hidden="1" x14ac:dyDescent="0.2">
      <c r="A762" s="201" t="e">
        <v>#N/A</v>
      </c>
      <c r="B762" s="1" t="s">
        <v>29</v>
      </c>
      <c r="C762" s="2" t="s">
        <v>1463</v>
      </c>
      <c r="D762" s="133" t="s">
        <v>1317</v>
      </c>
      <c r="E762" s="133">
        <v>0</v>
      </c>
      <c r="F762" s="189" t="s">
        <v>1317</v>
      </c>
    </row>
    <row r="763" spans="1:6" hidden="1" x14ac:dyDescent="0.2">
      <c r="A763" s="201" t="e">
        <v>#N/A</v>
      </c>
      <c r="B763" s="1" t="s">
        <v>30</v>
      </c>
      <c r="C763" s="2" t="s">
        <v>1463</v>
      </c>
      <c r="D763" s="133" t="s">
        <v>1317</v>
      </c>
      <c r="E763" s="133">
        <v>0</v>
      </c>
      <c r="F763" s="189" t="s">
        <v>1317</v>
      </c>
    </row>
    <row r="764" spans="1:6" hidden="1" x14ac:dyDescent="0.2">
      <c r="A764" s="201" t="e">
        <v>#N/A</v>
      </c>
      <c r="B764" s="1" t="s">
        <v>518</v>
      </c>
      <c r="C764" s="2" t="s">
        <v>1463</v>
      </c>
      <c r="D764" s="133" t="s">
        <v>1317</v>
      </c>
      <c r="E764" s="133">
        <v>0</v>
      </c>
      <c r="F764" s="189" t="s">
        <v>1317</v>
      </c>
    </row>
    <row r="765" spans="1:6" x14ac:dyDescent="0.2">
      <c r="A765" s="201" t="s">
        <v>1317</v>
      </c>
      <c r="B765" s="1" t="s">
        <v>31</v>
      </c>
      <c r="C765" s="2" t="s">
        <v>1297</v>
      </c>
      <c r="D765" s="217">
        <v>30</v>
      </c>
      <c r="E765" s="133">
        <v>5518</v>
      </c>
      <c r="F765" s="189">
        <v>183.93333333333334</v>
      </c>
    </row>
    <row r="766" spans="1:6" x14ac:dyDescent="0.2">
      <c r="A766" s="201" t="s">
        <v>1317</v>
      </c>
      <c r="B766" s="1" t="s">
        <v>32</v>
      </c>
      <c r="C766" s="2" t="s">
        <v>1297</v>
      </c>
      <c r="D766" s="217">
        <v>33</v>
      </c>
      <c r="E766" s="133">
        <v>4951</v>
      </c>
      <c r="F766" s="189">
        <v>150.03030303030303</v>
      </c>
    </row>
    <row r="767" spans="1:6" hidden="1" x14ac:dyDescent="0.2">
      <c r="A767" s="201" t="e">
        <v>#N/A</v>
      </c>
      <c r="B767" s="1" t="s">
        <v>33</v>
      </c>
      <c r="C767" s="2" t="s">
        <v>1463</v>
      </c>
      <c r="D767" s="133" t="s">
        <v>1317</v>
      </c>
      <c r="E767" s="133">
        <v>0</v>
      </c>
      <c r="F767" s="189" t="s">
        <v>1317</v>
      </c>
    </row>
    <row r="768" spans="1:6" hidden="1" x14ac:dyDescent="0.2">
      <c r="A768" s="201" t="e">
        <v>#N/A</v>
      </c>
      <c r="B768" s="1" t="s">
        <v>34</v>
      </c>
      <c r="C768" s="2" t="s">
        <v>1463</v>
      </c>
      <c r="D768" s="133" t="s">
        <v>1317</v>
      </c>
      <c r="E768" s="133">
        <v>0</v>
      </c>
      <c r="F768" s="189" t="s">
        <v>1317</v>
      </c>
    </row>
    <row r="769" spans="1:6" hidden="1" x14ac:dyDescent="0.2">
      <c r="A769" s="201" t="e">
        <v>#N/A</v>
      </c>
      <c r="B769" s="1" t="s">
        <v>1288</v>
      </c>
      <c r="C769" s="2" t="s">
        <v>1463</v>
      </c>
      <c r="D769" s="133" t="s">
        <v>1317</v>
      </c>
      <c r="E769" s="133">
        <v>0</v>
      </c>
      <c r="F769" s="189" t="s">
        <v>1317</v>
      </c>
    </row>
    <row r="770" spans="1:6" hidden="1" x14ac:dyDescent="0.2">
      <c r="A770" s="201" t="e">
        <v>#N/A</v>
      </c>
      <c r="B770" s="1" t="s">
        <v>35</v>
      </c>
      <c r="C770" s="2" t="s">
        <v>1463</v>
      </c>
      <c r="D770" s="133" t="s">
        <v>1317</v>
      </c>
      <c r="E770" s="133">
        <v>0</v>
      </c>
      <c r="F770" s="189" t="s">
        <v>1317</v>
      </c>
    </row>
    <row r="771" spans="1:6" hidden="1" x14ac:dyDescent="0.2">
      <c r="A771" s="201" t="e">
        <v>#N/A</v>
      </c>
      <c r="B771" s="1" t="s">
        <v>36</v>
      </c>
      <c r="C771" s="2" t="s">
        <v>1463</v>
      </c>
      <c r="D771" s="133" t="s">
        <v>1317</v>
      </c>
      <c r="E771" s="133">
        <v>0</v>
      </c>
      <c r="F771" s="189" t="s">
        <v>1317</v>
      </c>
    </row>
    <row r="772" spans="1:6" hidden="1" x14ac:dyDescent="0.2">
      <c r="A772" s="201" t="e">
        <v>#N/A</v>
      </c>
      <c r="B772" s="101" t="s">
        <v>1088</v>
      </c>
      <c r="C772" s="2" t="s">
        <v>1463</v>
      </c>
      <c r="D772" s="133" t="s">
        <v>1317</v>
      </c>
      <c r="E772" s="133">
        <v>0</v>
      </c>
      <c r="F772" s="189" t="s">
        <v>1317</v>
      </c>
    </row>
    <row r="773" spans="1:6" hidden="1" x14ac:dyDescent="0.2">
      <c r="A773" s="201" t="e">
        <v>#N/A</v>
      </c>
      <c r="B773" s="1" t="s">
        <v>37</v>
      </c>
      <c r="C773" s="2" t="s">
        <v>1463</v>
      </c>
      <c r="D773" s="133" t="s">
        <v>1317</v>
      </c>
      <c r="E773" s="133">
        <v>0</v>
      </c>
      <c r="F773" s="189" t="s">
        <v>1317</v>
      </c>
    </row>
    <row r="774" spans="1:6" hidden="1" x14ac:dyDescent="0.2">
      <c r="A774" s="201" t="e">
        <v>#N/A</v>
      </c>
      <c r="B774" s="101" t="s">
        <v>1087</v>
      </c>
      <c r="C774" s="2" t="s">
        <v>1463</v>
      </c>
      <c r="D774" s="133" t="s">
        <v>1317</v>
      </c>
      <c r="E774" s="133">
        <v>0</v>
      </c>
      <c r="F774" s="189" t="s">
        <v>1317</v>
      </c>
    </row>
    <row r="775" spans="1:6" hidden="1" x14ac:dyDescent="0.2">
      <c r="A775" s="201" t="e">
        <v>#N/A</v>
      </c>
      <c r="B775" s="1" t="s">
        <v>38</v>
      </c>
      <c r="C775" s="2" t="s">
        <v>1463</v>
      </c>
      <c r="D775" s="133" t="s">
        <v>1317</v>
      </c>
      <c r="E775" s="133">
        <v>0</v>
      </c>
      <c r="F775" s="189" t="s">
        <v>1317</v>
      </c>
    </row>
    <row r="776" spans="1:6" hidden="1" x14ac:dyDescent="0.2">
      <c r="A776" s="201" t="e">
        <v>#N/A</v>
      </c>
      <c r="B776" s="1" t="s">
        <v>39</v>
      </c>
      <c r="C776" s="2" t="s">
        <v>1463</v>
      </c>
      <c r="D776" s="133" t="s">
        <v>1317</v>
      </c>
      <c r="E776" s="133">
        <v>0</v>
      </c>
      <c r="F776" s="189" t="s">
        <v>1317</v>
      </c>
    </row>
    <row r="777" spans="1:6" hidden="1" x14ac:dyDescent="0.2">
      <c r="A777" s="201" t="e">
        <v>#N/A</v>
      </c>
      <c r="B777" s="1" t="s">
        <v>40</v>
      </c>
      <c r="C777" s="2" t="s">
        <v>1463</v>
      </c>
      <c r="D777" s="133" t="s">
        <v>1317</v>
      </c>
      <c r="E777" s="133">
        <v>0</v>
      </c>
      <c r="F777" s="189" t="s">
        <v>1317</v>
      </c>
    </row>
    <row r="778" spans="1:6" hidden="1" x14ac:dyDescent="0.2">
      <c r="A778" s="201" t="e">
        <v>#N/A</v>
      </c>
      <c r="B778" s="1" t="s">
        <v>41</v>
      </c>
      <c r="C778" s="2" t="s">
        <v>1463</v>
      </c>
      <c r="D778" s="133" t="s">
        <v>1317</v>
      </c>
      <c r="E778" s="133">
        <v>0</v>
      </c>
      <c r="F778" s="189" t="s">
        <v>1317</v>
      </c>
    </row>
    <row r="779" spans="1:6" hidden="1" x14ac:dyDescent="0.2">
      <c r="A779" s="201" t="e">
        <v>#N/A</v>
      </c>
      <c r="B779" s="1" t="s">
        <v>42</v>
      </c>
      <c r="C779" s="2" t="s">
        <v>1463</v>
      </c>
      <c r="D779" s="133" t="s">
        <v>1317</v>
      </c>
      <c r="E779" s="133">
        <v>0</v>
      </c>
      <c r="F779" s="189" t="s">
        <v>1317</v>
      </c>
    </row>
    <row r="780" spans="1:6" hidden="1" x14ac:dyDescent="0.2">
      <c r="A780" s="201" t="e">
        <v>#N/A</v>
      </c>
      <c r="B780" s="101" t="s">
        <v>1110</v>
      </c>
      <c r="C780" s="2" t="s">
        <v>1463</v>
      </c>
      <c r="D780" s="133" t="s">
        <v>1317</v>
      </c>
      <c r="E780" s="133">
        <v>0</v>
      </c>
      <c r="F780" s="189" t="s">
        <v>1317</v>
      </c>
    </row>
    <row r="781" spans="1:6" x14ac:dyDescent="0.2">
      <c r="A781" s="201" t="s">
        <v>1317</v>
      </c>
      <c r="B781" s="1" t="s">
        <v>43</v>
      </c>
      <c r="C781" s="2" t="s">
        <v>1297</v>
      </c>
      <c r="D781" s="217">
        <v>21</v>
      </c>
      <c r="E781" s="133">
        <v>3270</v>
      </c>
      <c r="F781" s="189">
        <v>155.71428571428572</v>
      </c>
    </row>
    <row r="782" spans="1:6" x14ac:dyDescent="0.2">
      <c r="A782" s="201" t="e">
        <v>#N/A</v>
      </c>
      <c r="B782" s="101" t="s">
        <v>1031</v>
      </c>
      <c r="C782" s="2" t="s">
        <v>1297</v>
      </c>
      <c r="D782" s="217">
        <v>33</v>
      </c>
      <c r="E782" s="133">
        <v>4962</v>
      </c>
      <c r="F782" s="189">
        <v>150.36363636363637</v>
      </c>
    </row>
    <row r="783" spans="1:6" x14ac:dyDescent="0.2">
      <c r="A783" s="201" t="s">
        <v>1317</v>
      </c>
      <c r="B783" s="1" t="s">
        <v>44</v>
      </c>
      <c r="C783" s="2" t="s">
        <v>1297</v>
      </c>
      <c r="D783" s="217">
        <v>48</v>
      </c>
      <c r="E783" s="133">
        <v>7634</v>
      </c>
      <c r="F783" s="189">
        <v>159.04166666666666</v>
      </c>
    </row>
    <row r="784" spans="1:6" hidden="1" x14ac:dyDescent="0.2">
      <c r="A784" s="201" t="e">
        <v>#N/A</v>
      </c>
      <c r="B784" s="101" t="s">
        <v>1173</v>
      </c>
      <c r="C784" s="2" t="s">
        <v>1463</v>
      </c>
      <c r="D784" s="133" t="s">
        <v>1317</v>
      </c>
      <c r="E784" s="133">
        <v>0</v>
      </c>
      <c r="F784" s="189" t="s">
        <v>1317</v>
      </c>
    </row>
    <row r="785" spans="1:6" hidden="1" x14ac:dyDescent="0.2">
      <c r="A785" s="201" t="e">
        <v>#N/A</v>
      </c>
      <c r="B785" s="1" t="s">
        <v>45</v>
      </c>
      <c r="C785" s="2" t="s">
        <v>1463</v>
      </c>
      <c r="D785" s="133" t="s">
        <v>1317</v>
      </c>
      <c r="E785" s="133">
        <v>0</v>
      </c>
      <c r="F785" s="189" t="s">
        <v>1317</v>
      </c>
    </row>
    <row r="786" spans="1:6" x14ac:dyDescent="0.2">
      <c r="A786" s="201" t="s">
        <v>1317</v>
      </c>
      <c r="B786" s="1" t="s">
        <v>46</v>
      </c>
      <c r="C786" s="2" t="s">
        <v>1297</v>
      </c>
      <c r="D786" s="217">
        <v>42</v>
      </c>
      <c r="E786" s="133">
        <v>5397</v>
      </c>
      <c r="F786" s="189">
        <v>128.5</v>
      </c>
    </row>
    <row r="787" spans="1:6" x14ac:dyDescent="0.2">
      <c r="A787" s="201">
        <v>23</v>
      </c>
      <c r="B787" s="1" t="s">
        <v>47</v>
      </c>
      <c r="C787" s="2" t="s">
        <v>1297</v>
      </c>
      <c r="D787" s="217">
        <v>51</v>
      </c>
      <c r="E787" s="133">
        <v>7420</v>
      </c>
      <c r="F787" s="189">
        <v>145.49019607843138</v>
      </c>
    </row>
    <row r="788" spans="1:6" hidden="1" x14ac:dyDescent="0.2">
      <c r="A788" s="201" t="e">
        <v>#N/A</v>
      </c>
      <c r="B788" s="1" t="s">
        <v>48</v>
      </c>
      <c r="C788" s="2" t="s">
        <v>1463</v>
      </c>
      <c r="D788" s="133" t="s">
        <v>1317</v>
      </c>
      <c r="E788" s="133">
        <v>0</v>
      </c>
      <c r="F788" s="189" t="s">
        <v>1317</v>
      </c>
    </row>
    <row r="789" spans="1:6" hidden="1" x14ac:dyDescent="0.2">
      <c r="A789" s="201" t="e">
        <v>#N/A</v>
      </c>
      <c r="B789" s="101" t="s">
        <v>1026</v>
      </c>
      <c r="C789" s="2" t="s">
        <v>1463</v>
      </c>
      <c r="D789" s="133" t="s">
        <v>1317</v>
      </c>
      <c r="E789" s="133">
        <v>0</v>
      </c>
      <c r="F789" s="189" t="s">
        <v>1317</v>
      </c>
    </row>
    <row r="790" spans="1:6" hidden="1" x14ac:dyDescent="0.2">
      <c r="A790" s="201" t="e">
        <v>#N/A</v>
      </c>
      <c r="B790" s="1" t="s">
        <v>49</v>
      </c>
      <c r="C790" s="2" t="s">
        <v>1463</v>
      </c>
      <c r="D790" s="133" t="s">
        <v>1317</v>
      </c>
      <c r="E790" s="133">
        <v>0</v>
      </c>
      <c r="F790" s="189" t="s">
        <v>1317</v>
      </c>
    </row>
    <row r="791" spans="1:6" hidden="1" x14ac:dyDescent="0.2">
      <c r="A791" s="201" t="e">
        <v>#N/A</v>
      </c>
      <c r="B791" s="1" t="s">
        <v>50</v>
      </c>
      <c r="C791" s="2" t="s">
        <v>1463</v>
      </c>
      <c r="D791" s="133" t="s">
        <v>1317</v>
      </c>
      <c r="E791" s="133">
        <v>0</v>
      </c>
      <c r="F791" s="189" t="s">
        <v>1317</v>
      </c>
    </row>
    <row r="792" spans="1:6" x14ac:dyDescent="0.2">
      <c r="A792" s="201" t="e">
        <v>#N/A</v>
      </c>
      <c r="B792" s="1" t="s">
        <v>51</v>
      </c>
      <c r="C792" s="2" t="s">
        <v>1297</v>
      </c>
      <c r="D792" s="217">
        <v>39</v>
      </c>
      <c r="E792" s="133">
        <v>5749</v>
      </c>
      <c r="F792" s="189">
        <v>147.41025641025641</v>
      </c>
    </row>
    <row r="793" spans="1:6" hidden="1" x14ac:dyDescent="0.2">
      <c r="A793" s="201" t="e">
        <v>#N/A</v>
      </c>
      <c r="B793" s="1" t="s">
        <v>52</v>
      </c>
      <c r="C793" s="2" t="s">
        <v>1463</v>
      </c>
      <c r="D793" s="133" t="s">
        <v>1317</v>
      </c>
      <c r="E793" s="133">
        <v>0</v>
      </c>
      <c r="F793" s="189" t="s">
        <v>1317</v>
      </c>
    </row>
    <row r="794" spans="1:6" x14ac:dyDescent="0.2">
      <c r="A794" s="201" t="s">
        <v>1317</v>
      </c>
      <c r="B794" s="1" t="s">
        <v>53</v>
      </c>
      <c r="C794" s="2" t="s">
        <v>1297</v>
      </c>
      <c r="D794" s="217">
        <v>42</v>
      </c>
      <c r="E794" s="133">
        <v>6527</v>
      </c>
      <c r="F794" s="189">
        <v>155.4047619047619</v>
      </c>
    </row>
    <row r="795" spans="1:6" x14ac:dyDescent="0.2">
      <c r="A795" s="201" t="e">
        <v>#N/A</v>
      </c>
      <c r="B795" s="1" t="s">
        <v>54</v>
      </c>
      <c r="C795" s="2" t="s">
        <v>1297</v>
      </c>
      <c r="D795" s="217">
        <v>48</v>
      </c>
      <c r="E795" s="133">
        <v>6809</v>
      </c>
      <c r="F795" s="189">
        <v>141.85416666666666</v>
      </c>
    </row>
    <row r="796" spans="1:6" hidden="1" x14ac:dyDescent="0.2">
      <c r="A796" s="201" t="e">
        <v>#N/A</v>
      </c>
      <c r="B796" s="1" t="s">
        <v>55</v>
      </c>
      <c r="C796" s="2" t="s">
        <v>1463</v>
      </c>
      <c r="D796" s="133" t="s">
        <v>1317</v>
      </c>
      <c r="E796" s="133">
        <v>0</v>
      </c>
      <c r="F796" s="189" t="s">
        <v>1317</v>
      </c>
    </row>
    <row r="797" spans="1:6" x14ac:dyDescent="0.2">
      <c r="A797" s="201" t="s">
        <v>1317</v>
      </c>
      <c r="B797" s="101" t="s">
        <v>1364</v>
      </c>
      <c r="C797" s="2" t="s">
        <v>1297</v>
      </c>
      <c r="D797" s="217">
        <v>42</v>
      </c>
      <c r="E797" s="133">
        <v>6464</v>
      </c>
      <c r="F797" s="189">
        <v>153.9047619047619</v>
      </c>
    </row>
    <row r="798" spans="1:6" x14ac:dyDescent="0.2">
      <c r="A798" s="201" t="s">
        <v>1317</v>
      </c>
      <c r="B798" s="1" t="s">
        <v>56</v>
      </c>
      <c r="C798" s="2" t="s">
        <v>1297</v>
      </c>
      <c r="D798" s="217">
        <v>24</v>
      </c>
      <c r="E798" s="133">
        <v>3724</v>
      </c>
      <c r="F798" s="189">
        <v>155.16666666666666</v>
      </c>
    </row>
    <row r="799" spans="1:6" x14ac:dyDescent="0.2">
      <c r="A799" s="201" t="s">
        <v>1317</v>
      </c>
      <c r="B799" s="1" t="s">
        <v>57</v>
      </c>
      <c r="C799" s="2" t="s">
        <v>1297</v>
      </c>
      <c r="D799" s="217">
        <v>42</v>
      </c>
      <c r="E799" s="133">
        <v>5573</v>
      </c>
      <c r="F799" s="189">
        <v>132.6904761904762</v>
      </c>
    </row>
    <row r="800" spans="1:6" x14ac:dyDescent="0.2">
      <c r="A800" s="201" t="s">
        <v>1317</v>
      </c>
      <c r="B800" s="101" t="s">
        <v>1424</v>
      </c>
      <c r="C800" s="2" t="s">
        <v>1297</v>
      </c>
      <c r="D800" s="217">
        <v>36</v>
      </c>
      <c r="E800" s="133">
        <v>6683</v>
      </c>
      <c r="F800" s="189">
        <v>185.63888888888889</v>
      </c>
    </row>
    <row r="801" spans="1:6" hidden="1" x14ac:dyDescent="0.2">
      <c r="A801" s="201" t="e">
        <v>#N/A</v>
      </c>
      <c r="B801" s="1" t="s">
        <v>58</v>
      </c>
      <c r="C801" s="2" t="s">
        <v>1463</v>
      </c>
      <c r="D801" s="133" t="s">
        <v>1317</v>
      </c>
      <c r="E801" s="133">
        <v>0</v>
      </c>
      <c r="F801" s="189" t="s">
        <v>1317</v>
      </c>
    </row>
    <row r="802" spans="1:6" hidden="1" x14ac:dyDescent="0.2">
      <c r="A802" s="201" t="e">
        <v>#N/A</v>
      </c>
      <c r="B802" s="1" t="s">
        <v>208</v>
      </c>
      <c r="C802" s="2" t="s">
        <v>1463</v>
      </c>
      <c r="D802" s="133" t="s">
        <v>1317</v>
      </c>
      <c r="E802" s="133">
        <v>0</v>
      </c>
      <c r="F802" s="189" t="s">
        <v>1317</v>
      </c>
    </row>
    <row r="803" spans="1:6" hidden="1" x14ac:dyDescent="0.2">
      <c r="A803" s="201" t="e">
        <v>#N/A</v>
      </c>
      <c r="B803" s="101" t="s">
        <v>1269</v>
      </c>
      <c r="C803" s="2" t="s">
        <v>1463</v>
      </c>
      <c r="D803" s="133" t="s">
        <v>1317</v>
      </c>
      <c r="E803" s="133">
        <v>0</v>
      </c>
      <c r="F803" s="189" t="s">
        <v>1317</v>
      </c>
    </row>
    <row r="804" spans="1:6" x14ac:dyDescent="0.2">
      <c r="A804" s="201" t="e">
        <v>#N/A</v>
      </c>
      <c r="B804" s="1" t="s">
        <v>59</v>
      </c>
      <c r="C804" s="2" t="s">
        <v>1297</v>
      </c>
      <c r="D804" s="217">
        <v>24</v>
      </c>
      <c r="E804" s="133">
        <v>3394</v>
      </c>
      <c r="F804" s="189">
        <v>141.41666666666666</v>
      </c>
    </row>
    <row r="805" spans="1:6" hidden="1" x14ac:dyDescent="0.2">
      <c r="A805" s="201" t="e">
        <v>#N/A</v>
      </c>
      <c r="B805" s="1" t="s">
        <v>60</v>
      </c>
      <c r="C805" s="2" t="s">
        <v>1463</v>
      </c>
      <c r="D805" s="133" t="s">
        <v>1317</v>
      </c>
      <c r="E805" s="133">
        <v>0</v>
      </c>
      <c r="F805" s="189" t="s">
        <v>1317</v>
      </c>
    </row>
    <row r="806" spans="1:6" hidden="1" x14ac:dyDescent="0.2">
      <c r="A806" s="201" t="e">
        <v>#N/A</v>
      </c>
      <c r="B806" s="1" t="s">
        <v>61</v>
      </c>
      <c r="C806" s="2" t="s">
        <v>1463</v>
      </c>
      <c r="D806" s="133" t="s">
        <v>1317</v>
      </c>
      <c r="E806" s="133">
        <v>0</v>
      </c>
      <c r="F806" s="189" t="s">
        <v>1317</v>
      </c>
    </row>
    <row r="807" spans="1:6" hidden="1" x14ac:dyDescent="0.2">
      <c r="A807" s="201" t="e">
        <v>#N/A</v>
      </c>
      <c r="B807" s="1" t="s">
        <v>62</v>
      </c>
      <c r="C807" s="2" t="s">
        <v>1463</v>
      </c>
      <c r="D807" s="133" t="s">
        <v>1317</v>
      </c>
      <c r="E807" s="133">
        <v>0</v>
      </c>
      <c r="F807" s="189" t="s">
        <v>1317</v>
      </c>
    </row>
    <row r="808" spans="1:6" hidden="1" x14ac:dyDescent="0.2">
      <c r="A808" s="201" t="e">
        <v>#N/A</v>
      </c>
      <c r="B808" s="1" t="s">
        <v>63</v>
      </c>
      <c r="C808" s="2" t="s">
        <v>1463</v>
      </c>
      <c r="D808" s="133" t="s">
        <v>1317</v>
      </c>
      <c r="E808" s="133">
        <v>0</v>
      </c>
      <c r="F808" s="189" t="s">
        <v>1317</v>
      </c>
    </row>
    <row r="809" spans="1:6" hidden="1" x14ac:dyDescent="0.2">
      <c r="A809" s="201" t="e">
        <v>#N/A</v>
      </c>
      <c r="B809" s="1" t="s">
        <v>1287</v>
      </c>
      <c r="C809" s="2" t="s">
        <v>1463</v>
      </c>
      <c r="D809" s="133" t="s">
        <v>1317</v>
      </c>
      <c r="E809" s="133">
        <v>0</v>
      </c>
      <c r="F809" s="189" t="s">
        <v>1317</v>
      </c>
    </row>
    <row r="810" spans="1:6" hidden="1" x14ac:dyDescent="0.2">
      <c r="A810" s="201" t="e">
        <v>#N/A</v>
      </c>
      <c r="B810" s="1" t="s">
        <v>64</v>
      </c>
      <c r="C810" s="2" t="s">
        <v>1463</v>
      </c>
      <c r="D810" s="133" t="s">
        <v>1317</v>
      </c>
      <c r="E810" s="133">
        <v>0</v>
      </c>
      <c r="F810" s="189" t="s">
        <v>1317</v>
      </c>
    </row>
    <row r="811" spans="1:6" hidden="1" x14ac:dyDescent="0.2">
      <c r="A811" s="201" t="e">
        <v>#N/A</v>
      </c>
      <c r="B811" s="1" t="s">
        <v>65</v>
      </c>
      <c r="C811" s="2" t="s">
        <v>1463</v>
      </c>
      <c r="D811" s="133" t="s">
        <v>1317</v>
      </c>
      <c r="E811" s="133">
        <v>0</v>
      </c>
      <c r="F811" s="189" t="s">
        <v>1317</v>
      </c>
    </row>
    <row r="812" spans="1:6" x14ac:dyDescent="0.2">
      <c r="A812" s="201" t="s">
        <v>1317</v>
      </c>
      <c r="B812" s="1" t="s">
        <v>66</v>
      </c>
      <c r="C812" s="2" t="s">
        <v>1297</v>
      </c>
      <c r="D812" s="217">
        <v>30</v>
      </c>
      <c r="E812" s="133">
        <v>4580</v>
      </c>
      <c r="F812" s="189">
        <v>152.66666666666666</v>
      </c>
    </row>
    <row r="813" spans="1:6" hidden="1" x14ac:dyDescent="0.2">
      <c r="A813" s="201" t="e">
        <v>#N/A</v>
      </c>
      <c r="B813" s="1" t="s">
        <v>67</v>
      </c>
      <c r="C813" s="2" t="s">
        <v>1463</v>
      </c>
      <c r="D813" s="133" t="s">
        <v>1317</v>
      </c>
      <c r="E813" s="133">
        <v>0</v>
      </c>
      <c r="F813" s="189" t="s">
        <v>1317</v>
      </c>
    </row>
    <row r="814" spans="1:6" hidden="1" x14ac:dyDescent="0.2">
      <c r="A814" s="201" t="e">
        <v>#N/A</v>
      </c>
      <c r="B814" s="101" t="s">
        <v>1079</v>
      </c>
      <c r="C814" s="2" t="s">
        <v>1463</v>
      </c>
      <c r="D814" s="133" t="s">
        <v>1317</v>
      </c>
      <c r="E814" s="133">
        <v>0</v>
      </c>
      <c r="F814" s="189" t="s">
        <v>1317</v>
      </c>
    </row>
    <row r="815" spans="1:6" x14ac:dyDescent="0.2">
      <c r="A815" s="201" t="s">
        <v>1317</v>
      </c>
      <c r="B815" s="1" t="s">
        <v>68</v>
      </c>
      <c r="C815" s="2" t="s">
        <v>1297</v>
      </c>
      <c r="D815" s="217">
        <v>45</v>
      </c>
      <c r="E815" s="133">
        <v>8184</v>
      </c>
      <c r="F815" s="189">
        <v>181.86666666666667</v>
      </c>
    </row>
    <row r="816" spans="1:6" x14ac:dyDescent="0.2">
      <c r="A816" s="201" t="s">
        <v>1317</v>
      </c>
      <c r="B816" s="1" t="s">
        <v>69</v>
      </c>
      <c r="C816" s="2" t="s">
        <v>1297</v>
      </c>
      <c r="D816" s="217">
        <v>42</v>
      </c>
      <c r="E816" s="133">
        <v>5985</v>
      </c>
      <c r="F816" s="189">
        <v>142.5</v>
      </c>
    </row>
    <row r="817" spans="1:6" hidden="1" x14ac:dyDescent="0.2">
      <c r="A817" s="201" t="e">
        <v>#N/A</v>
      </c>
      <c r="B817" s="1" t="s">
        <v>70</v>
      </c>
      <c r="C817" s="2" t="s">
        <v>1463</v>
      </c>
      <c r="D817" s="133" t="s">
        <v>1317</v>
      </c>
      <c r="E817" s="133">
        <v>0</v>
      </c>
      <c r="F817" s="189" t="s">
        <v>1317</v>
      </c>
    </row>
    <row r="818" spans="1:6" x14ac:dyDescent="0.2">
      <c r="A818" s="201" t="s">
        <v>1317</v>
      </c>
      <c r="B818" s="101" t="s">
        <v>1083</v>
      </c>
      <c r="C818" s="2" t="s">
        <v>1297</v>
      </c>
      <c r="D818" s="217">
        <v>27</v>
      </c>
      <c r="E818" s="133">
        <v>3715</v>
      </c>
      <c r="F818" s="189">
        <v>137.59259259259258</v>
      </c>
    </row>
    <row r="819" spans="1:6" x14ac:dyDescent="0.2">
      <c r="A819" s="201">
        <v>69</v>
      </c>
      <c r="B819" s="1" t="s">
        <v>71</v>
      </c>
      <c r="C819" s="2" t="s">
        <v>1297</v>
      </c>
      <c r="D819" s="217">
        <v>51</v>
      </c>
      <c r="E819" s="133">
        <v>8258</v>
      </c>
      <c r="F819" s="189">
        <v>161.92156862745097</v>
      </c>
    </row>
    <row r="820" spans="1:6" hidden="1" x14ac:dyDescent="0.2">
      <c r="A820" s="201" t="e">
        <v>#N/A</v>
      </c>
      <c r="B820" s="1" t="s">
        <v>72</v>
      </c>
      <c r="C820" s="2" t="s">
        <v>1463</v>
      </c>
      <c r="D820" s="133" t="s">
        <v>1317</v>
      </c>
      <c r="E820" s="133">
        <v>0</v>
      </c>
      <c r="F820" s="189" t="s">
        <v>1317</v>
      </c>
    </row>
    <row r="821" spans="1:6" hidden="1" x14ac:dyDescent="0.2">
      <c r="A821" s="201" t="s">
        <v>1317</v>
      </c>
      <c r="B821" s="1" t="s">
        <v>73</v>
      </c>
      <c r="C821" s="2" t="s">
        <v>1463</v>
      </c>
      <c r="D821" s="133" t="s">
        <v>1317</v>
      </c>
      <c r="E821" s="133">
        <v>0</v>
      </c>
      <c r="F821" s="189" t="s">
        <v>1317</v>
      </c>
    </row>
    <row r="822" spans="1:6" hidden="1" x14ac:dyDescent="0.2">
      <c r="A822" s="201" t="e">
        <v>#N/A</v>
      </c>
      <c r="B822" s="1" t="s">
        <v>74</v>
      </c>
      <c r="C822" s="2" t="s">
        <v>1463</v>
      </c>
      <c r="D822" s="133" t="s">
        <v>1317</v>
      </c>
      <c r="E822" s="133">
        <v>0</v>
      </c>
      <c r="F822" s="189" t="s">
        <v>1317</v>
      </c>
    </row>
    <row r="823" spans="1:6" x14ac:dyDescent="0.2">
      <c r="A823" s="201" t="s">
        <v>1317</v>
      </c>
      <c r="B823" s="1" t="s">
        <v>575</v>
      </c>
      <c r="C823" s="2" t="s">
        <v>1297</v>
      </c>
      <c r="D823" s="217">
        <v>3</v>
      </c>
      <c r="E823" s="133">
        <v>525</v>
      </c>
      <c r="F823" s="189">
        <v>175</v>
      </c>
    </row>
    <row r="824" spans="1:6" x14ac:dyDescent="0.2">
      <c r="A824" s="201" t="s">
        <v>1317</v>
      </c>
      <c r="B824" s="1" t="s">
        <v>75</v>
      </c>
      <c r="C824" s="2" t="s">
        <v>1297</v>
      </c>
      <c r="D824" s="217">
        <v>3</v>
      </c>
      <c r="E824" s="133">
        <v>442</v>
      </c>
      <c r="F824" s="189">
        <v>147.33333333333334</v>
      </c>
    </row>
    <row r="825" spans="1:6" hidden="1" x14ac:dyDescent="0.2">
      <c r="A825" s="201" t="e">
        <v>#N/A</v>
      </c>
      <c r="B825" s="1" t="s">
        <v>76</v>
      </c>
      <c r="C825" s="2" t="s">
        <v>1463</v>
      </c>
      <c r="D825" s="133" t="s">
        <v>1317</v>
      </c>
      <c r="E825" s="133">
        <v>0</v>
      </c>
      <c r="F825" s="189" t="s">
        <v>1317</v>
      </c>
    </row>
    <row r="826" spans="1:6" x14ac:dyDescent="0.2">
      <c r="A826" s="201" t="e">
        <v>#N/A</v>
      </c>
      <c r="B826" s="1" t="s">
        <v>77</v>
      </c>
      <c r="C826" s="2" t="s">
        <v>1297</v>
      </c>
      <c r="D826" s="217">
        <v>21</v>
      </c>
      <c r="E826" s="133">
        <v>2963</v>
      </c>
      <c r="F826" s="189">
        <v>141.0952380952381</v>
      </c>
    </row>
    <row r="827" spans="1:6" hidden="1" x14ac:dyDescent="0.2">
      <c r="A827" s="201" t="e">
        <v>#N/A</v>
      </c>
      <c r="B827" s="1" t="s">
        <v>519</v>
      </c>
      <c r="C827" s="2" t="s">
        <v>1463</v>
      </c>
      <c r="D827" s="133" t="s">
        <v>1317</v>
      </c>
      <c r="E827" s="133">
        <v>0</v>
      </c>
      <c r="F827" s="189" t="s">
        <v>1317</v>
      </c>
    </row>
    <row r="828" spans="1:6" hidden="1" x14ac:dyDescent="0.2">
      <c r="A828" s="201" t="e">
        <v>#N/A</v>
      </c>
      <c r="B828" s="1" t="s">
        <v>78</v>
      </c>
      <c r="C828" s="2" t="s">
        <v>1463</v>
      </c>
      <c r="D828" s="133" t="s">
        <v>1317</v>
      </c>
      <c r="E828" s="133">
        <v>0</v>
      </c>
      <c r="F828" s="189" t="s">
        <v>1317</v>
      </c>
    </row>
    <row r="829" spans="1:6" hidden="1" x14ac:dyDescent="0.2">
      <c r="A829" s="201" t="e">
        <v>#N/A</v>
      </c>
      <c r="B829" s="1" t="s">
        <v>79</v>
      </c>
      <c r="C829" s="2" t="s">
        <v>1463</v>
      </c>
      <c r="D829" s="133" t="s">
        <v>1317</v>
      </c>
      <c r="E829" s="133">
        <v>0</v>
      </c>
      <c r="F829" s="189" t="s">
        <v>1317</v>
      </c>
    </row>
    <row r="830" spans="1:6" hidden="1" x14ac:dyDescent="0.2">
      <c r="A830" s="201" t="e">
        <v>#N/A</v>
      </c>
      <c r="B830" s="1" t="s">
        <v>80</v>
      </c>
      <c r="C830" s="2" t="s">
        <v>1463</v>
      </c>
      <c r="D830" s="133" t="s">
        <v>1317</v>
      </c>
      <c r="E830" s="133">
        <v>0</v>
      </c>
      <c r="F830" s="189" t="s">
        <v>1317</v>
      </c>
    </row>
    <row r="831" spans="1:6" x14ac:dyDescent="0.2">
      <c r="A831" s="202"/>
      <c r="B831" s="136"/>
      <c r="C831" s="137" t="s">
        <v>1069</v>
      </c>
      <c r="D831" s="220">
        <v>1308</v>
      </c>
      <c r="E831" s="134">
        <v>203968</v>
      </c>
      <c r="F831" s="188">
        <v>155.93883792048931</v>
      </c>
    </row>
    <row r="832" spans="1:6" ht="15.75" x14ac:dyDescent="0.25">
      <c r="A832" s="200" t="s">
        <v>97</v>
      </c>
      <c r="B832" s="138" t="s">
        <v>188</v>
      </c>
      <c r="C832" s="139" t="s">
        <v>1069</v>
      </c>
      <c r="D832" s="219"/>
      <c r="E832" s="143"/>
      <c r="F832" s="187" t="s">
        <v>1317</v>
      </c>
    </row>
    <row r="833" spans="1:6" x14ac:dyDescent="0.2">
      <c r="A833" s="201">
        <v>28</v>
      </c>
      <c r="B833" s="1" t="s">
        <v>96</v>
      </c>
      <c r="C833" s="2" t="s">
        <v>1297</v>
      </c>
      <c r="D833" s="217">
        <v>79</v>
      </c>
      <c r="E833" s="133">
        <v>13949</v>
      </c>
      <c r="F833" s="189">
        <v>176.56962025316454</v>
      </c>
    </row>
    <row r="834" spans="1:6" hidden="1" x14ac:dyDescent="0.2">
      <c r="A834" s="201" t="e">
        <v>#N/A</v>
      </c>
      <c r="B834" s="101" t="s">
        <v>1270</v>
      </c>
      <c r="C834" s="2" t="s">
        <v>1463</v>
      </c>
      <c r="D834" s="133" t="s">
        <v>1317</v>
      </c>
      <c r="E834" s="133">
        <v>0</v>
      </c>
      <c r="F834" s="189" t="s">
        <v>1317</v>
      </c>
    </row>
    <row r="835" spans="1:6" hidden="1" x14ac:dyDescent="0.2">
      <c r="A835" s="201" t="e">
        <v>#N/A</v>
      </c>
      <c r="B835" s="1" t="s">
        <v>98</v>
      </c>
      <c r="C835" s="2" t="s">
        <v>1463</v>
      </c>
      <c r="D835" s="133" t="s">
        <v>1317</v>
      </c>
      <c r="E835" s="133">
        <v>0</v>
      </c>
      <c r="F835" s="189" t="s">
        <v>1317</v>
      </c>
    </row>
    <row r="836" spans="1:6" x14ac:dyDescent="0.2">
      <c r="A836" s="201" t="s">
        <v>1317</v>
      </c>
      <c r="B836" s="1" t="s">
        <v>99</v>
      </c>
      <c r="C836" s="2" t="s">
        <v>1297</v>
      </c>
      <c r="D836" s="217">
        <v>33</v>
      </c>
      <c r="E836" s="133">
        <v>5388</v>
      </c>
      <c r="F836" s="189">
        <v>163.27272727272728</v>
      </c>
    </row>
    <row r="837" spans="1:6" x14ac:dyDescent="0.2">
      <c r="A837" s="201" t="e">
        <v>#N/A</v>
      </c>
      <c r="B837" s="1" t="s">
        <v>100</v>
      </c>
      <c r="C837" s="2" t="s">
        <v>1297</v>
      </c>
      <c r="D837" s="217">
        <v>22</v>
      </c>
      <c r="E837" s="133">
        <v>3037</v>
      </c>
      <c r="F837" s="189">
        <v>138.04545454545453</v>
      </c>
    </row>
    <row r="838" spans="1:6" x14ac:dyDescent="0.2">
      <c r="A838" s="201" t="s">
        <v>1317</v>
      </c>
      <c r="B838" s="101" t="s">
        <v>1157</v>
      </c>
      <c r="C838" s="2" t="s">
        <v>1297</v>
      </c>
      <c r="D838" s="217">
        <v>45</v>
      </c>
      <c r="E838" s="133">
        <v>7087</v>
      </c>
      <c r="F838" s="189">
        <v>157.48888888888888</v>
      </c>
    </row>
    <row r="839" spans="1:6" x14ac:dyDescent="0.2">
      <c r="A839" s="201">
        <v>3</v>
      </c>
      <c r="B839" s="1" t="s">
        <v>613</v>
      </c>
      <c r="C839" s="2" t="s">
        <v>1297</v>
      </c>
      <c r="D839" s="217">
        <v>51</v>
      </c>
      <c r="E839" s="133">
        <v>10070</v>
      </c>
      <c r="F839" s="189">
        <v>197.45098039215685</v>
      </c>
    </row>
    <row r="840" spans="1:6" x14ac:dyDescent="0.2">
      <c r="A840" s="201" t="s">
        <v>1317</v>
      </c>
      <c r="B840" s="1" t="s">
        <v>101</v>
      </c>
      <c r="C840" s="2" t="s">
        <v>1297</v>
      </c>
      <c r="D840" s="217">
        <v>33</v>
      </c>
      <c r="E840" s="133">
        <v>5722</v>
      </c>
      <c r="F840" s="189">
        <v>173.39393939393941</v>
      </c>
    </row>
    <row r="841" spans="1:6" hidden="1" x14ac:dyDescent="0.2">
      <c r="A841" s="201" t="e">
        <v>#N/A</v>
      </c>
      <c r="B841" s="1" t="s">
        <v>573</v>
      </c>
      <c r="C841" s="2" t="s">
        <v>1463</v>
      </c>
      <c r="D841" s="133" t="s">
        <v>1317</v>
      </c>
      <c r="E841" s="133">
        <v>0</v>
      </c>
      <c r="F841" s="189" t="s">
        <v>1317</v>
      </c>
    </row>
    <row r="842" spans="1:6" x14ac:dyDescent="0.2">
      <c r="A842" s="201" t="e">
        <v>#N/A</v>
      </c>
      <c r="B842" s="101" t="s">
        <v>1005</v>
      </c>
      <c r="C842" s="2" t="s">
        <v>1297</v>
      </c>
      <c r="D842" s="217">
        <v>40</v>
      </c>
      <c r="E842" s="133">
        <v>6815</v>
      </c>
      <c r="F842" s="189">
        <v>170.375</v>
      </c>
    </row>
    <row r="843" spans="1:6" x14ac:dyDescent="0.2">
      <c r="A843" s="201" t="e">
        <v>#N/A</v>
      </c>
      <c r="B843" s="101" t="s">
        <v>1003</v>
      </c>
      <c r="C843" s="2" t="s">
        <v>1297</v>
      </c>
      <c r="D843" s="217">
        <v>18</v>
      </c>
      <c r="E843" s="133">
        <v>2126</v>
      </c>
      <c r="F843" s="189">
        <v>118.11111111111111</v>
      </c>
    </row>
    <row r="844" spans="1:6" hidden="1" x14ac:dyDescent="0.2">
      <c r="A844" s="201" t="e">
        <v>#N/A</v>
      </c>
      <c r="B844" s="1" t="s">
        <v>102</v>
      </c>
      <c r="C844" s="2" t="s">
        <v>1463</v>
      </c>
      <c r="D844" s="133" t="s">
        <v>1317</v>
      </c>
      <c r="E844" s="133">
        <v>0</v>
      </c>
      <c r="F844" s="189" t="s">
        <v>1317</v>
      </c>
    </row>
    <row r="845" spans="1:6" hidden="1" x14ac:dyDescent="0.2">
      <c r="A845" s="201" t="e">
        <v>#N/A</v>
      </c>
      <c r="B845" s="1" t="s">
        <v>103</v>
      </c>
      <c r="C845" s="2" t="s">
        <v>1463</v>
      </c>
      <c r="D845" s="133" t="s">
        <v>1317</v>
      </c>
      <c r="E845" s="133">
        <v>0</v>
      </c>
      <c r="F845" s="189" t="s">
        <v>1317</v>
      </c>
    </row>
    <row r="846" spans="1:6" x14ac:dyDescent="0.2">
      <c r="A846" s="201" t="e">
        <v>#N/A</v>
      </c>
      <c r="B846" s="101" t="s">
        <v>1358</v>
      </c>
      <c r="C846" s="2" t="s">
        <v>1297</v>
      </c>
      <c r="D846" s="217">
        <v>21</v>
      </c>
      <c r="E846" s="133">
        <v>1761</v>
      </c>
      <c r="F846" s="189">
        <v>83.857142857142861</v>
      </c>
    </row>
    <row r="847" spans="1:6" x14ac:dyDescent="0.2">
      <c r="A847" s="201" t="e">
        <v>#N/A</v>
      </c>
      <c r="B847" s="101" t="s">
        <v>920</v>
      </c>
      <c r="C847" s="2" t="s">
        <v>1297</v>
      </c>
      <c r="D847" s="217">
        <v>44</v>
      </c>
      <c r="E847" s="133">
        <v>7577</v>
      </c>
      <c r="F847" s="189">
        <v>172.20454545454547</v>
      </c>
    </row>
    <row r="848" spans="1:6" x14ac:dyDescent="0.2">
      <c r="A848" s="201" t="s">
        <v>1317</v>
      </c>
      <c r="B848" s="1" t="s">
        <v>824</v>
      </c>
      <c r="C848" s="2" t="s">
        <v>1297</v>
      </c>
      <c r="D848" s="217">
        <v>30</v>
      </c>
      <c r="E848" s="133">
        <v>4669</v>
      </c>
      <c r="F848" s="189">
        <v>155.63333333333333</v>
      </c>
    </row>
    <row r="849" spans="1:6" x14ac:dyDescent="0.2">
      <c r="A849" s="201">
        <v>52</v>
      </c>
      <c r="B849" s="1" t="s">
        <v>104</v>
      </c>
      <c r="C849" s="2" t="s">
        <v>1297</v>
      </c>
      <c r="D849" s="217">
        <v>57</v>
      </c>
      <c r="E849" s="133">
        <v>9487</v>
      </c>
      <c r="F849" s="189">
        <v>166.43859649122808</v>
      </c>
    </row>
    <row r="850" spans="1:6" x14ac:dyDescent="0.2">
      <c r="A850" s="201" t="e">
        <v>#N/A</v>
      </c>
      <c r="B850" s="101" t="s">
        <v>1386</v>
      </c>
      <c r="C850" s="2" t="s">
        <v>1297</v>
      </c>
      <c r="D850" s="217">
        <v>20</v>
      </c>
      <c r="E850" s="133">
        <v>3193</v>
      </c>
      <c r="F850" s="189">
        <v>159.65</v>
      </c>
    </row>
    <row r="851" spans="1:6" x14ac:dyDescent="0.2">
      <c r="A851" s="201">
        <v>53</v>
      </c>
      <c r="B851" s="1" t="s">
        <v>105</v>
      </c>
      <c r="C851" s="2" t="s">
        <v>1297</v>
      </c>
      <c r="D851" s="217">
        <v>57</v>
      </c>
      <c r="E851" s="133">
        <v>9474</v>
      </c>
      <c r="F851" s="189">
        <v>166.21052631578948</v>
      </c>
    </row>
    <row r="852" spans="1:6" x14ac:dyDescent="0.2">
      <c r="A852" s="201">
        <v>41</v>
      </c>
      <c r="B852" s="101" t="s">
        <v>1347</v>
      </c>
      <c r="C852" s="2" t="s">
        <v>1297</v>
      </c>
      <c r="D852" s="217">
        <v>58</v>
      </c>
      <c r="E852" s="133">
        <v>10030</v>
      </c>
      <c r="F852" s="189">
        <v>172.93103448275863</v>
      </c>
    </row>
    <row r="853" spans="1:6" x14ac:dyDescent="0.2">
      <c r="A853" s="201" t="e">
        <v>#N/A</v>
      </c>
      <c r="B853" s="1" t="s">
        <v>106</v>
      </c>
      <c r="C853" s="2" t="s">
        <v>1297</v>
      </c>
      <c r="D853" s="217">
        <v>15</v>
      </c>
      <c r="E853" s="133">
        <v>1975</v>
      </c>
      <c r="F853" s="189">
        <v>131.66666666666666</v>
      </c>
    </row>
    <row r="854" spans="1:6" x14ac:dyDescent="0.2">
      <c r="A854" s="201" t="s">
        <v>1317</v>
      </c>
      <c r="B854" s="101" t="s">
        <v>1453</v>
      </c>
      <c r="C854" s="2" t="s">
        <v>1297</v>
      </c>
      <c r="D854" s="217">
        <v>9</v>
      </c>
      <c r="E854" s="133">
        <v>1499</v>
      </c>
      <c r="F854" s="189">
        <v>166.55555555555554</v>
      </c>
    </row>
    <row r="855" spans="1:6" x14ac:dyDescent="0.2">
      <c r="A855" s="201">
        <v>56</v>
      </c>
      <c r="B855" s="1" t="s">
        <v>265</v>
      </c>
      <c r="C855" s="2" t="s">
        <v>1297</v>
      </c>
      <c r="D855" s="217">
        <v>51</v>
      </c>
      <c r="E855" s="133">
        <v>8431</v>
      </c>
      <c r="F855" s="189">
        <v>165.31372549019608</v>
      </c>
    </row>
    <row r="856" spans="1:6" x14ac:dyDescent="0.2">
      <c r="A856" s="201" t="e">
        <v>#N/A</v>
      </c>
      <c r="B856" s="101" t="s">
        <v>107</v>
      </c>
      <c r="C856" s="2" t="s">
        <v>1297</v>
      </c>
      <c r="D856" s="217">
        <v>15</v>
      </c>
      <c r="E856" s="133">
        <v>2159</v>
      </c>
      <c r="F856" s="189">
        <v>143.93333333333334</v>
      </c>
    </row>
    <row r="857" spans="1:6" x14ac:dyDescent="0.2">
      <c r="A857" s="201" t="e">
        <v>#N/A</v>
      </c>
      <c r="B857" s="101" t="s">
        <v>1067</v>
      </c>
      <c r="C857" s="2" t="s">
        <v>1297</v>
      </c>
      <c r="D857" s="217">
        <v>24</v>
      </c>
      <c r="E857" s="133">
        <v>3298</v>
      </c>
      <c r="F857" s="189">
        <v>137.41666666666666</v>
      </c>
    </row>
    <row r="858" spans="1:6" hidden="1" x14ac:dyDescent="0.2">
      <c r="A858" s="201" t="e">
        <v>#N/A</v>
      </c>
      <c r="B858" s="1" t="s">
        <v>108</v>
      </c>
      <c r="C858" s="2" t="s">
        <v>1463</v>
      </c>
      <c r="D858" s="133" t="s">
        <v>1317</v>
      </c>
      <c r="E858" s="133">
        <v>0</v>
      </c>
      <c r="F858" s="189" t="s">
        <v>1317</v>
      </c>
    </row>
    <row r="859" spans="1:6" x14ac:dyDescent="0.2">
      <c r="A859" s="201" t="s">
        <v>1317</v>
      </c>
      <c r="B859" s="1" t="s">
        <v>109</v>
      </c>
      <c r="C859" s="2" t="s">
        <v>1297</v>
      </c>
      <c r="D859" s="217">
        <v>43</v>
      </c>
      <c r="E859" s="133">
        <v>7335</v>
      </c>
      <c r="F859" s="189">
        <v>170.58139534883722</v>
      </c>
    </row>
    <row r="860" spans="1:6" x14ac:dyDescent="0.2">
      <c r="A860" s="201" t="s">
        <v>1317</v>
      </c>
      <c r="B860" s="101" t="s">
        <v>1219</v>
      </c>
      <c r="C860" s="2" t="s">
        <v>1297</v>
      </c>
      <c r="D860" s="217">
        <v>49</v>
      </c>
      <c r="E860" s="133">
        <v>7933</v>
      </c>
      <c r="F860" s="189">
        <v>161.89795918367346</v>
      </c>
    </row>
    <row r="861" spans="1:6" hidden="1" x14ac:dyDescent="0.2">
      <c r="A861" s="201" t="e">
        <v>#N/A</v>
      </c>
      <c r="B861" s="101" t="s">
        <v>1120</v>
      </c>
      <c r="C861" s="2" t="s">
        <v>1463</v>
      </c>
      <c r="D861" s="133" t="s">
        <v>1317</v>
      </c>
      <c r="E861" s="133">
        <v>0</v>
      </c>
      <c r="F861" s="189" t="s">
        <v>1317</v>
      </c>
    </row>
    <row r="862" spans="1:6" x14ac:dyDescent="0.2">
      <c r="A862" s="201" t="s">
        <v>1317</v>
      </c>
      <c r="B862" s="101" t="s">
        <v>1335</v>
      </c>
      <c r="C862" s="2" t="s">
        <v>1297</v>
      </c>
      <c r="D862" s="217">
        <v>18</v>
      </c>
      <c r="E862" s="133">
        <v>2581</v>
      </c>
      <c r="F862" s="189">
        <v>143.38888888888889</v>
      </c>
    </row>
    <row r="863" spans="1:6" x14ac:dyDescent="0.2">
      <c r="A863" s="201" t="s">
        <v>1317</v>
      </c>
      <c r="B863" s="1" t="s">
        <v>110</v>
      </c>
      <c r="C863" s="2" t="s">
        <v>1297</v>
      </c>
      <c r="D863" s="217">
        <v>42</v>
      </c>
      <c r="E863" s="133">
        <v>7286</v>
      </c>
      <c r="F863" s="189">
        <v>173.47619047619048</v>
      </c>
    </row>
    <row r="864" spans="1:6" x14ac:dyDescent="0.2">
      <c r="A864" s="201" t="e">
        <v>#N/A</v>
      </c>
      <c r="B864" s="101" t="s">
        <v>1462</v>
      </c>
      <c r="C864" s="2" t="s">
        <v>1297</v>
      </c>
      <c r="D864" s="217">
        <v>21</v>
      </c>
      <c r="E864" s="133">
        <v>2303</v>
      </c>
      <c r="F864" s="189">
        <v>109.66666666666667</v>
      </c>
    </row>
    <row r="865" spans="1:6" x14ac:dyDescent="0.2">
      <c r="A865" s="201" t="e">
        <v>#N/A</v>
      </c>
      <c r="B865" s="101" t="s">
        <v>1222</v>
      </c>
      <c r="C865" s="2" t="s">
        <v>1297</v>
      </c>
      <c r="D865" s="217">
        <v>30</v>
      </c>
      <c r="E865" s="133">
        <v>4888</v>
      </c>
      <c r="F865" s="189">
        <v>162.93333333333334</v>
      </c>
    </row>
    <row r="866" spans="1:6" x14ac:dyDescent="0.2">
      <c r="A866" s="201" t="e">
        <v>#N/A</v>
      </c>
      <c r="B866" s="101" t="s">
        <v>1365</v>
      </c>
      <c r="C866" s="2" t="s">
        <v>1297</v>
      </c>
      <c r="D866" s="217">
        <v>24</v>
      </c>
      <c r="E866" s="133">
        <v>2798</v>
      </c>
      <c r="F866" s="189">
        <v>116.58333333333333</v>
      </c>
    </row>
    <row r="867" spans="1:6" x14ac:dyDescent="0.2">
      <c r="A867" s="201">
        <v>14</v>
      </c>
      <c r="B867" s="101" t="s">
        <v>1071</v>
      </c>
      <c r="C867" s="2" t="s">
        <v>1297</v>
      </c>
      <c r="D867" s="217">
        <v>53</v>
      </c>
      <c r="E867" s="133">
        <v>8079</v>
      </c>
      <c r="F867" s="189">
        <v>152.43396226415095</v>
      </c>
    </row>
    <row r="868" spans="1:6" x14ac:dyDescent="0.2">
      <c r="A868" s="201" t="s">
        <v>1317</v>
      </c>
      <c r="B868" s="1" t="s">
        <v>111</v>
      </c>
      <c r="C868" s="2" t="s">
        <v>1297</v>
      </c>
      <c r="D868" s="217">
        <v>42</v>
      </c>
      <c r="E868" s="133">
        <v>6994</v>
      </c>
      <c r="F868" s="189">
        <v>166.52380952380952</v>
      </c>
    </row>
    <row r="869" spans="1:6" x14ac:dyDescent="0.2">
      <c r="A869" s="201" t="s">
        <v>1317</v>
      </c>
      <c r="B869" s="101" t="s">
        <v>1213</v>
      </c>
      <c r="C869" s="2" t="s">
        <v>1297</v>
      </c>
      <c r="D869" s="217">
        <v>15</v>
      </c>
      <c r="E869" s="133">
        <v>2195</v>
      </c>
      <c r="F869" s="189">
        <v>146.33333333333334</v>
      </c>
    </row>
    <row r="870" spans="1:6" x14ac:dyDescent="0.2">
      <c r="A870" s="201" t="s">
        <v>1317</v>
      </c>
      <c r="B870" s="1" t="s">
        <v>112</v>
      </c>
      <c r="C870" s="2" t="s">
        <v>1297</v>
      </c>
      <c r="D870" s="217">
        <v>30</v>
      </c>
      <c r="E870" s="133">
        <v>4730</v>
      </c>
      <c r="F870" s="189">
        <v>157.66666666666666</v>
      </c>
    </row>
    <row r="871" spans="1:6" x14ac:dyDescent="0.2">
      <c r="A871" s="202"/>
      <c r="B871" s="136"/>
      <c r="C871" s="137" t="s">
        <v>1069</v>
      </c>
      <c r="D871" s="220">
        <v>1089</v>
      </c>
      <c r="E871" s="134">
        <v>174869</v>
      </c>
      <c r="F871" s="188">
        <v>160.57759412304867</v>
      </c>
    </row>
    <row r="872" spans="1:6" ht="15.75" x14ac:dyDescent="0.25">
      <c r="A872" s="200" t="s">
        <v>114</v>
      </c>
      <c r="B872" s="138" t="s">
        <v>189</v>
      </c>
      <c r="C872" s="139" t="s">
        <v>1069</v>
      </c>
      <c r="D872" s="219"/>
      <c r="E872" s="143"/>
      <c r="F872" s="187" t="s">
        <v>1317</v>
      </c>
    </row>
    <row r="873" spans="1:6" hidden="1" x14ac:dyDescent="0.2">
      <c r="A873" s="201" t="e">
        <v>#N/A</v>
      </c>
      <c r="B873" s="1" t="s">
        <v>113</v>
      </c>
      <c r="C873" s="2" t="s">
        <v>1463</v>
      </c>
      <c r="D873" s="133" t="s">
        <v>1317</v>
      </c>
      <c r="E873" s="133">
        <v>0</v>
      </c>
      <c r="F873" s="189" t="s">
        <v>1317</v>
      </c>
    </row>
    <row r="874" spans="1:6" hidden="1" x14ac:dyDescent="0.2">
      <c r="A874" s="201" t="e">
        <v>#N/A</v>
      </c>
      <c r="B874" s="101" t="s">
        <v>1002</v>
      </c>
      <c r="C874" s="2" t="s">
        <v>1463</v>
      </c>
      <c r="D874" s="133" t="s">
        <v>1317</v>
      </c>
      <c r="E874" s="133">
        <v>0</v>
      </c>
      <c r="F874" s="189" t="s">
        <v>1317</v>
      </c>
    </row>
    <row r="875" spans="1:6" hidden="1" x14ac:dyDescent="0.2">
      <c r="A875" s="201" t="e">
        <v>#N/A</v>
      </c>
      <c r="B875" s="1" t="s">
        <v>115</v>
      </c>
      <c r="C875" s="2" t="s">
        <v>1463</v>
      </c>
      <c r="D875" s="133" t="s">
        <v>1317</v>
      </c>
      <c r="E875" s="133">
        <v>0</v>
      </c>
      <c r="F875" s="189" t="s">
        <v>1317</v>
      </c>
    </row>
    <row r="876" spans="1:6" x14ac:dyDescent="0.2">
      <c r="A876" s="201" t="s">
        <v>1317</v>
      </c>
      <c r="B876" s="1" t="s">
        <v>116</v>
      </c>
      <c r="C876" s="2" t="s">
        <v>1297</v>
      </c>
      <c r="D876" s="217">
        <v>36</v>
      </c>
      <c r="E876" s="133">
        <v>6469</v>
      </c>
      <c r="F876" s="189">
        <v>179.69444444444446</v>
      </c>
    </row>
    <row r="877" spans="1:6" hidden="1" x14ac:dyDescent="0.2">
      <c r="A877" s="201" t="e">
        <v>#N/A</v>
      </c>
      <c r="B877" s="1" t="s">
        <v>117</v>
      </c>
      <c r="C877" s="2" t="s">
        <v>1463</v>
      </c>
      <c r="D877" s="133" t="s">
        <v>1317</v>
      </c>
      <c r="E877" s="133">
        <v>0</v>
      </c>
      <c r="F877" s="189" t="s">
        <v>1317</v>
      </c>
    </row>
    <row r="878" spans="1:6" hidden="1" x14ac:dyDescent="0.2">
      <c r="A878" s="201" t="e">
        <v>#N/A</v>
      </c>
      <c r="B878" s="1" t="s">
        <v>118</v>
      </c>
      <c r="C878" s="2" t="s">
        <v>1463</v>
      </c>
      <c r="D878" s="133" t="s">
        <v>1317</v>
      </c>
      <c r="E878" s="133">
        <v>0</v>
      </c>
      <c r="F878" s="189" t="s">
        <v>1317</v>
      </c>
    </row>
    <row r="879" spans="1:6" hidden="1" x14ac:dyDescent="0.2">
      <c r="A879" s="201" t="e">
        <v>#N/A</v>
      </c>
      <c r="B879" s="1" t="s">
        <v>455</v>
      </c>
      <c r="C879" s="2" t="s">
        <v>1463</v>
      </c>
      <c r="D879" s="133" t="s">
        <v>1317</v>
      </c>
      <c r="E879" s="133">
        <v>0</v>
      </c>
      <c r="F879" s="189" t="s">
        <v>1317</v>
      </c>
    </row>
    <row r="880" spans="1:6" hidden="1" x14ac:dyDescent="0.2">
      <c r="A880" s="201" t="e">
        <v>#N/A</v>
      </c>
      <c r="B880" s="1" t="s">
        <v>119</v>
      </c>
      <c r="C880" s="2" t="s">
        <v>1463</v>
      </c>
      <c r="D880" s="133" t="s">
        <v>1317</v>
      </c>
      <c r="E880" s="133">
        <v>0</v>
      </c>
      <c r="F880" s="189" t="s">
        <v>1317</v>
      </c>
    </row>
    <row r="881" spans="1:6" x14ac:dyDescent="0.2">
      <c r="A881" s="201" t="s">
        <v>1317</v>
      </c>
      <c r="B881" s="101" t="s">
        <v>1296</v>
      </c>
      <c r="C881" s="2" t="s">
        <v>1297</v>
      </c>
      <c r="D881" s="217">
        <v>6</v>
      </c>
      <c r="E881" s="133">
        <v>941</v>
      </c>
      <c r="F881" s="189">
        <v>156.83333333333334</v>
      </c>
    </row>
    <row r="882" spans="1:6" x14ac:dyDescent="0.2">
      <c r="A882" s="201" t="s">
        <v>1317</v>
      </c>
      <c r="B882" s="1" t="s">
        <v>120</v>
      </c>
      <c r="C882" s="2" t="s">
        <v>1297</v>
      </c>
      <c r="D882" s="217">
        <v>45</v>
      </c>
      <c r="E882" s="133">
        <v>7111</v>
      </c>
      <c r="F882" s="189">
        <v>158.02222222222221</v>
      </c>
    </row>
    <row r="883" spans="1:6" x14ac:dyDescent="0.2">
      <c r="A883" s="201" t="s">
        <v>1317</v>
      </c>
      <c r="B883" s="101" t="s">
        <v>1066</v>
      </c>
      <c r="C883" s="2" t="s">
        <v>1297</v>
      </c>
      <c r="D883" s="217">
        <v>24</v>
      </c>
      <c r="E883" s="133">
        <v>3525</v>
      </c>
      <c r="F883" s="189">
        <v>146.875</v>
      </c>
    </row>
    <row r="884" spans="1:6" x14ac:dyDescent="0.2">
      <c r="A884" s="201" t="s">
        <v>1317</v>
      </c>
      <c r="B884" s="1" t="s">
        <v>121</v>
      </c>
      <c r="C884" s="2" t="s">
        <v>1297</v>
      </c>
      <c r="D884" s="217">
        <v>18</v>
      </c>
      <c r="E884" s="133">
        <v>2341</v>
      </c>
      <c r="F884" s="189">
        <v>130.05555555555554</v>
      </c>
    </row>
    <row r="885" spans="1:6" x14ac:dyDescent="0.2">
      <c r="A885" s="201" t="e">
        <v>#N/A</v>
      </c>
      <c r="B885" s="101" t="s">
        <v>1344</v>
      </c>
      <c r="C885" s="2" t="s">
        <v>1297</v>
      </c>
      <c r="D885" s="217">
        <v>3</v>
      </c>
      <c r="E885" s="133">
        <v>539</v>
      </c>
      <c r="F885" s="189">
        <v>179.66666666666666</v>
      </c>
    </row>
    <row r="886" spans="1:6" x14ac:dyDescent="0.2">
      <c r="A886" s="201" t="s">
        <v>1317</v>
      </c>
      <c r="B886" s="1" t="s">
        <v>122</v>
      </c>
      <c r="C886" s="2" t="s">
        <v>1297</v>
      </c>
      <c r="D886" s="217">
        <v>27</v>
      </c>
      <c r="E886" s="133">
        <v>4069</v>
      </c>
      <c r="F886" s="189">
        <v>150.7037037037037</v>
      </c>
    </row>
    <row r="887" spans="1:6" hidden="1" x14ac:dyDescent="0.2">
      <c r="A887" s="201" t="e">
        <v>#N/A</v>
      </c>
      <c r="B887" s="1" t="s">
        <v>123</v>
      </c>
      <c r="C887" s="2" t="s">
        <v>1463</v>
      </c>
      <c r="D887" s="133" t="s">
        <v>1317</v>
      </c>
      <c r="E887" s="133">
        <v>0</v>
      </c>
      <c r="F887" s="189" t="s">
        <v>1317</v>
      </c>
    </row>
    <row r="888" spans="1:6" hidden="1" x14ac:dyDescent="0.2">
      <c r="A888" s="201" t="e">
        <v>#N/A</v>
      </c>
      <c r="B888" s="101" t="s">
        <v>1183</v>
      </c>
      <c r="C888" s="2" t="s">
        <v>1463</v>
      </c>
      <c r="D888" s="133" t="s">
        <v>1317</v>
      </c>
      <c r="E888" s="133">
        <v>0</v>
      </c>
      <c r="F888" s="189" t="s">
        <v>1317</v>
      </c>
    </row>
    <row r="889" spans="1:6" hidden="1" x14ac:dyDescent="0.2">
      <c r="A889" s="201" t="e">
        <v>#N/A</v>
      </c>
      <c r="B889" s="1" t="s">
        <v>124</v>
      </c>
      <c r="C889" s="2" t="s">
        <v>1463</v>
      </c>
      <c r="D889" s="133" t="s">
        <v>1317</v>
      </c>
      <c r="E889" s="133">
        <v>0</v>
      </c>
      <c r="F889" s="189" t="s">
        <v>1317</v>
      </c>
    </row>
    <row r="890" spans="1:6" x14ac:dyDescent="0.2">
      <c r="A890" s="201" t="s">
        <v>1317</v>
      </c>
      <c r="B890" s="101" t="s">
        <v>1299</v>
      </c>
      <c r="C890" s="2" t="s">
        <v>1297</v>
      </c>
      <c r="D890" s="217">
        <v>24</v>
      </c>
      <c r="E890" s="133">
        <v>3753</v>
      </c>
      <c r="F890" s="189">
        <v>156.375</v>
      </c>
    </row>
    <row r="891" spans="1:6" x14ac:dyDescent="0.2">
      <c r="A891" s="201" t="s">
        <v>1317</v>
      </c>
      <c r="B891" s="101" t="s">
        <v>367</v>
      </c>
      <c r="C891" s="2" t="s">
        <v>1297</v>
      </c>
      <c r="D891" s="217">
        <v>39</v>
      </c>
      <c r="E891" s="133">
        <v>7436</v>
      </c>
      <c r="F891" s="189">
        <v>190.66666666666666</v>
      </c>
    </row>
    <row r="892" spans="1:6" x14ac:dyDescent="0.2">
      <c r="A892" s="201" t="s">
        <v>1317</v>
      </c>
      <c r="B892" s="1" t="s">
        <v>125</v>
      </c>
      <c r="C892" s="2" t="s">
        <v>1297</v>
      </c>
      <c r="D892" s="217">
        <v>42</v>
      </c>
      <c r="E892" s="133">
        <v>7680</v>
      </c>
      <c r="F892" s="189">
        <v>182.85714285714286</v>
      </c>
    </row>
    <row r="893" spans="1:6" hidden="1" x14ac:dyDescent="0.2">
      <c r="A893" s="201" t="e">
        <v>#N/A</v>
      </c>
      <c r="B893" s="1" t="s">
        <v>126</v>
      </c>
      <c r="C893" s="2" t="s">
        <v>1463</v>
      </c>
      <c r="D893" s="133" t="s">
        <v>1317</v>
      </c>
      <c r="E893" s="133">
        <v>0</v>
      </c>
      <c r="F893" s="189" t="s">
        <v>1317</v>
      </c>
    </row>
    <row r="894" spans="1:6" hidden="1" x14ac:dyDescent="0.2">
      <c r="A894" s="201" t="e">
        <v>#N/A</v>
      </c>
      <c r="B894" s="1" t="s">
        <v>520</v>
      </c>
      <c r="C894" s="2" t="s">
        <v>1463</v>
      </c>
      <c r="D894" s="133" t="s">
        <v>1317</v>
      </c>
      <c r="E894" s="133">
        <v>0</v>
      </c>
      <c r="F894" s="189" t="s">
        <v>1317</v>
      </c>
    </row>
    <row r="895" spans="1:6" hidden="1" x14ac:dyDescent="0.2">
      <c r="A895" s="201" t="e">
        <v>#N/A</v>
      </c>
      <c r="B895" s="1" t="s">
        <v>127</v>
      </c>
      <c r="C895" s="2" t="s">
        <v>1463</v>
      </c>
      <c r="D895" s="133" t="s">
        <v>1317</v>
      </c>
      <c r="E895" s="133">
        <v>0</v>
      </c>
      <c r="F895" s="189" t="s">
        <v>1317</v>
      </c>
    </row>
    <row r="896" spans="1:6" hidden="1" x14ac:dyDescent="0.2">
      <c r="A896" s="201" t="e">
        <v>#N/A</v>
      </c>
      <c r="B896" s="1" t="s">
        <v>464</v>
      </c>
      <c r="C896" s="2" t="s">
        <v>1463</v>
      </c>
      <c r="D896" s="133" t="s">
        <v>1317</v>
      </c>
      <c r="E896" s="133">
        <v>0</v>
      </c>
      <c r="F896" s="189" t="s">
        <v>1317</v>
      </c>
    </row>
    <row r="897" spans="1:6" hidden="1" x14ac:dyDescent="0.2">
      <c r="A897" s="201" t="e">
        <v>#N/A</v>
      </c>
      <c r="B897" s="1" t="s">
        <v>264</v>
      </c>
      <c r="C897" s="2" t="s">
        <v>1463</v>
      </c>
      <c r="D897" s="133" t="s">
        <v>1317</v>
      </c>
      <c r="E897" s="133">
        <v>0</v>
      </c>
      <c r="F897" s="189" t="s">
        <v>1317</v>
      </c>
    </row>
    <row r="898" spans="1:6" hidden="1" x14ac:dyDescent="0.2">
      <c r="A898" s="201" t="e">
        <v>#N/A</v>
      </c>
      <c r="B898" s="1" t="s">
        <v>128</v>
      </c>
      <c r="C898" s="2" t="s">
        <v>1463</v>
      </c>
      <c r="D898" s="133" t="s">
        <v>1317</v>
      </c>
      <c r="E898" s="133">
        <v>0</v>
      </c>
      <c r="F898" s="189" t="s">
        <v>1317</v>
      </c>
    </row>
    <row r="899" spans="1:6" hidden="1" x14ac:dyDescent="0.2">
      <c r="A899" s="201" t="e">
        <v>#N/A</v>
      </c>
      <c r="B899" s="1" t="s">
        <v>129</v>
      </c>
      <c r="C899" s="2" t="s">
        <v>1463</v>
      </c>
      <c r="D899" s="133" t="s">
        <v>1317</v>
      </c>
      <c r="E899" s="133">
        <v>0</v>
      </c>
      <c r="F899" s="189" t="s">
        <v>1317</v>
      </c>
    </row>
    <row r="900" spans="1:6" hidden="1" x14ac:dyDescent="0.2">
      <c r="A900" s="201" t="e">
        <v>#N/A</v>
      </c>
      <c r="B900" s="1" t="s">
        <v>130</v>
      </c>
      <c r="C900" s="2" t="s">
        <v>1463</v>
      </c>
      <c r="D900" s="133" t="s">
        <v>1317</v>
      </c>
      <c r="E900" s="133">
        <v>0</v>
      </c>
      <c r="F900" s="189" t="s">
        <v>1317</v>
      </c>
    </row>
    <row r="901" spans="1:6" hidden="1" x14ac:dyDescent="0.2">
      <c r="A901" s="201" t="e">
        <v>#N/A</v>
      </c>
      <c r="B901" s="1" t="s">
        <v>131</v>
      </c>
      <c r="C901" s="2" t="s">
        <v>1463</v>
      </c>
      <c r="D901" s="133" t="s">
        <v>1317</v>
      </c>
      <c r="E901" s="133">
        <v>0</v>
      </c>
      <c r="F901" s="189" t="s">
        <v>1317</v>
      </c>
    </row>
    <row r="902" spans="1:6" x14ac:dyDescent="0.2">
      <c r="A902" s="201" t="s">
        <v>1317</v>
      </c>
      <c r="B902" s="1" t="s">
        <v>132</v>
      </c>
      <c r="C902" s="2" t="s">
        <v>1297</v>
      </c>
      <c r="D902" s="217">
        <v>27</v>
      </c>
      <c r="E902" s="133">
        <v>4372</v>
      </c>
      <c r="F902" s="189">
        <v>161.92592592592592</v>
      </c>
    </row>
    <row r="903" spans="1:6" hidden="1" x14ac:dyDescent="0.2">
      <c r="A903" s="201" t="e">
        <v>#N/A</v>
      </c>
      <c r="B903" s="1" t="s">
        <v>133</v>
      </c>
      <c r="C903" s="2" t="s">
        <v>1463</v>
      </c>
      <c r="D903" s="133" t="s">
        <v>1317</v>
      </c>
      <c r="E903" s="133">
        <v>0</v>
      </c>
      <c r="F903" s="189" t="s">
        <v>1317</v>
      </c>
    </row>
    <row r="904" spans="1:6" hidden="1" x14ac:dyDescent="0.2">
      <c r="A904" s="201" t="e">
        <v>#N/A</v>
      </c>
      <c r="B904" s="1" t="s">
        <v>134</v>
      </c>
      <c r="C904" s="2" t="s">
        <v>1463</v>
      </c>
      <c r="D904" s="133" t="s">
        <v>1317</v>
      </c>
      <c r="E904" s="133">
        <v>0</v>
      </c>
      <c r="F904" s="189" t="s">
        <v>1317</v>
      </c>
    </row>
    <row r="905" spans="1:6" hidden="1" x14ac:dyDescent="0.2">
      <c r="A905" s="201" t="e">
        <v>#N/A</v>
      </c>
      <c r="B905" s="1" t="s">
        <v>135</v>
      </c>
      <c r="C905" s="2" t="s">
        <v>1463</v>
      </c>
      <c r="D905" s="133" t="s">
        <v>1317</v>
      </c>
      <c r="E905" s="133">
        <v>0</v>
      </c>
      <c r="F905" s="189" t="s">
        <v>1317</v>
      </c>
    </row>
    <row r="906" spans="1:6" hidden="1" x14ac:dyDescent="0.2">
      <c r="A906" s="201" t="e">
        <v>#N/A</v>
      </c>
      <c r="B906" s="101" t="s">
        <v>1033</v>
      </c>
      <c r="C906" s="2" t="s">
        <v>1463</v>
      </c>
      <c r="D906" s="133" t="s">
        <v>1317</v>
      </c>
      <c r="E906" s="133">
        <v>0</v>
      </c>
      <c r="F906" s="189" t="s">
        <v>1317</v>
      </c>
    </row>
    <row r="907" spans="1:6" hidden="1" x14ac:dyDescent="0.2">
      <c r="A907" s="201" t="e">
        <v>#N/A</v>
      </c>
      <c r="B907" s="1" t="s">
        <v>136</v>
      </c>
      <c r="C907" s="2" t="s">
        <v>1463</v>
      </c>
      <c r="D907" s="133" t="s">
        <v>1317</v>
      </c>
      <c r="E907" s="133">
        <v>0</v>
      </c>
      <c r="F907" s="189" t="s">
        <v>1317</v>
      </c>
    </row>
    <row r="908" spans="1:6" x14ac:dyDescent="0.2">
      <c r="A908" s="201" t="s">
        <v>1317</v>
      </c>
      <c r="B908" s="1" t="s">
        <v>137</v>
      </c>
      <c r="C908" s="2" t="s">
        <v>1297</v>
      </c>
      <c r="D908" s="217">
        <v>12</v>
      </c>
      <c r="E908" s="133">
        <v>1566</v>
      </c>
      <c r="F908" s="189">
        <v>130.5</v>
      </c>
    </row>
    <row r="909" spans="1:6" hidden="1" x14ac:dyDescent="0.2">
      <c r="A909" s="201" t="e">
        <v>#N/A</v>
      </c>
      <c r="B909" s="1" t="s">
        <v>138</v>
      </c>
      <c r="C909" s="2" t="s">
        <v>1463</v>
      </c>
      <c r="D909" s="133" t="s">
        <v>1317</v>
      </c>
      <c r="E909" s="133">
        <v>0</v>
      </c>
      <c r="F909" s="189" t="s">
        <v>1317</v>
      </c>
    </row>
    <row r="910" spans="1:6" x14ac:dyDescent="0.2">
      <c r="A910" s="201" t="e">
        <v>#N/A</v>
      </c>
      <c r="B910" s="101" t="s">
        <v>1204</v>
      </c>
      <c r="C910" s="2" t="s">
        <v>1297</v>
      </c>
      <c r="D910" s="217">
        <v>6</v>
      </c>
      <c r="E910" s="133">
        <v>709</v>
      </c>
      <c r="F910" s="189">
        <v>118.16666666666667</v>
      </c>
    </row>
    <row r="911" spans="1:6" hidden="1" x14ac:dyDescent="0.2">
      <c r="A911" s="201" t="e">
        <v>#N/A</v>
      </c>
      <c r="B911" s="1" t="s">
        <v>649</v>
      </c>
      <c r="C911" s="2" t="s">
        <v>1463</v>
      </c>
      <c r="D911" s="133" t="s">
        <v>1317</v>
      </c>
      <c r="E911" s="133">
        <v>0</v>
      </c>
      <c r="F911" s="189" t="s">
        <v>1317</v>
      </c>
    </row>
    <row r="912" spans="1:6" hidden="1" x14ac:dyDescent="0.2">
      <c r="A912" s="201" t="e">
        <v>#N/A</v>
      </c>
      <c r="B912" s="101" t="s">
        <v>1184</v>
      </c>
      <c r="C912" s="2" t="s">
        <v>1463</v>
      </c>
      <c r="D912" s="133" t="s">
        <v>1317</v>
      </c>
      <c r="E912" s="133">
        <v>0</v>
      </c>
      <c r="F912" s="189" t="s">
        <v>1317</v>
      </c>
    </row>
    <row r="913" spans="1:6" hidden="1" x14ac:dyDescent="0.2">
      <c r="A913" s="201" t="e">
        <v>#N/A</v>
      </c>
      <c r="B913" s="1" t="s">
        <v>139</v>
      </c>
      <c r="C913" s="2" t="s">
        <v>1463</v>
      </c>
      <c r="D913" s="133" t="s">
        <v>1317</v>
      </c>
      <c r="E913" s="133">
        <v>0</v>
      </c>
      <c r="F913" s="189" t="s">
        <v>1317</v>
      </c>
    </row>
    <row r="914" spans="1:6" hidden="1" x14ac:dyDescent="0.2">
      <c r="A914" s="201" t="e">
        <v>#N/A</v>
      </c>
      <c r="B914" s="1" t="s">
        <v>940</v>
      </c>
      <c r="C914" s="2" t="s">
        <v>1463</v>
      </c>
      <c r="D914" s="133" t="s">
        <v>1317</v>
      </c>
      <c r="E914" s="133">
        <v>0</v>
      </c>
      <c r="F914" s="189" t="s">
        <v>1317</v>
      </c>
    </row>
    <row r="915" spans="1:6" hidden="1" x14ac:dyDescent="0.2">
      <c r="A915" s="201" t="e">
        <v>#N/A</v>
      </c>
      <c r="B915" s="1" t="s">
        <v>140</v>
      </c>
      <c r="C915" s="2" t="s">
        <v>1463</v>
      </c>
      <c r="D915" s="133" t="s">
        <v>1317</v>
      </c>
      <c r="E915" s="133">
        <v>0</v>
      </c>
      <c r="F915" s="189" t="s">
        <v>1317</v>
      </c>
    </row>
    <row r="916" spans="1:6" x14ac:dyDescent="0.2">
      <c r="A916" s="201" t="s">
        <v>1317</v>
      </c>
      <c r="B916" s="101" t="s">
        <v>1201</v>
      </c>
      <c r="C916" s="2" t="s">
        <v>1297</v>
      </c>
      <c r="D916" s="217">
        <v>24</v>
      </c>
      <c r="E916" s="133">
        <v>3662</v>
      </c>
      <c r="F916" s="189">
        <v>152.58333333333334</v>
      </c>
    </row>
    <row r="917" spans="1:6" hidden="1" x14ac:dyDescent="0.2">
      <c r="A917" s="201" t="e">
        <v>#N/A</v>
      </c>
      <c r="B917" s="1" t="s">
        <v>141</v>
      </c>
      <c r="C917" s="2" t="s">
        <v>1463</v>
      </c>
      <c r="D917" s="133" t="s">
        <v>1317</v>
      </c>
      <c r="E917" s="133">
        <v>0</v>
      </c>
      <c r="F917" s="189" t="s">
        <v>1317</v>
      </c>
    </row>
    <row r="918" spans="1:6" x14ac:dyDescent="0.2">
      <c r="A918" s="202"/>
      <c r="B918" s="136"/>
      <c r="C918" s="137" t="s">
        <v>1069</v>
      </c>
      <c r="D918" s="220">
        <v>333</v>
      </c>
      <c r="E918" s="134">
        <v>54173</v>
      </c>
      <c r="F918" s="188">
        <v>162.68168168168168</v>
      </c>
    </row>
    <row r="919" spans="1:6" hidden="1" x14ac:dyDescent="0.2">
      <c r="A919" s="201" t="e">
        <v>#N/A</v>
      </c>
      <c r="B919" s="1" t="s">
        <v>521</v>
      </c>
      <c r="C919" s="2" t="s">
        <v>1463</v>
      </c>
      <c r="D919" s="133" t="s">
        <v>1317</v>
      </c>
      <c r="E919" s="133">
        <v>0</v>
      </c>
      <c r="F919" s="189" t="s">
        <v>1317</v>
      </c>
    </row>
    <row r="920" spans="1:6" hidden="1" x14ac:dyDescent="0.2">
      <c r="A920" s="201" t="e">
        <v>#N/A</v>
      </c>
      <c r="B920" s="1" t="s">
        <v>523</v>
      </c>
      <c r="C920" s="2" t="s">
        <v>1463</v>
      </c>
      <c r="D920" s="133" t="s">
        <v>1317</v>
      </c>
      <c r="E920" s="133">
        <v>0</v>
      </c>
      <c r="F920" s="189" t="s">
        <v>1317</v>
      </c>
    </row>
    <row r="921" spans="1:6" hidden="1" x14ac:dyDescent="0.2">
      <c r="A921" s="201" t="e">
        <v>#N/A</v>
      </c>
      <c r="B921" s="1" t="s">
        <v>524</v>
      </c>
      <c r="C921" s="2" t="s">
        <v>1463</v>
      </c>
      <c r="D921" s="133" t="s">
        <v>1317</v>
      </c>
      <c r="E921" s="133">
        <v>0</v>
      </c>
      <c r="F921" s="189" t="s">
        <v>1317</v>
      </c>
    </row>
    <row r="922" spans="1:6" hidden="1" x14ac:dyDescent="0.2">
      <c r="A922" s="201" t="e">
        <v>#N/A</v>
      </c>
      <c r="B922" s="1" t="s">
        <v>941</v>
      </c>
      <c r="C922" s="2" t="s">
        <v>1463</v>
      </c>
      <c r="D922" s="133" t="s">
        <v>1317</v>
      </c>
      <c r="E922" s="133">
        <v>0</v>
      </c>
      <c r="F922" s="189" t="s">
        <v>1317</v>
      </c>
    </row>
    <row r="923" spans="1:6" hidden="1" x14ac:dyDescent="0.2">
      <c r="A923" s="201" t="e">
        <v>#N/A</v>
      </c>
      <c r="B923" s="1" t="s">
        <v>525</v>
      </c>
      <c r="C923" s="2" t="s">
        <v>1463</v>
      </c>
      <c r="D923" s="133" t="s">
        <v>1317</v>
      </c>
      <c r="E923" s="133">
        <v>0</v>
      </c>
      <c r="F923" s="189" t="s">
        <v>1317</v>
      </c>
    </row>
    <row r="924" spans="1:6" hidden="1" x14ac:dyDescent="0.2">
      <c r="A924" s="201" t="e">
        <v>#N/A</v>
      </c>
      <c r="B924" s="101" t="s">
        <v>1164</v>
      </c>
      <c r="C924" s="2" t="s">
        <v>1463</v>
      </c>
      <c r="D924" s="133" t="s">
        <v>1317</v>
      </c>
      <c r="E924" s="133">
        <v>0</v>
      </c>
      <c r="F924" s="189" t="s">
        <v>1317</v>
      </c>
    </row>
    <row r="925" spans="1:6" hidden="1" x14ac:dyDescent="0.2">
      <c r="A925" s="201" t="e">
        <v>#N/A</v>
      </c>
      <c r="B925" s="101" t="s">
        <v>1165</v>
      </c>
      <c r="C925" s="2" t="s">
        <v>1463</v>
      </c>
      <c r="D925" s="133" t="s">
        <v>1317</v>
      </c>
      <c r="E925" s="133">
        <v>0</v>
      </c>
      <c r="F925" s="189" t="s">
        <v>1317</v>
      </c>
    </row>
    <row r="926" spans="1:6" hidden="1" x14ac:dyDescent="0.2">
      <c r="A926" s="201" t="e">
        <v>#N/A</v>
      </c>
      <c r="B926" s="1" t="s">
        <v>197</v>
      </c>
      <c r="C926" s="2" t="s">
        <v>1463</v>
      </c>
      <c r="D926" s="133" t="s">
        <v>1317</v>
      </c>
      <c r="E926" s="133">
        <v>0</v>
      </c>
      <c r="F926" s="189" t="s">
        <v>1317</v>
      </c>
    </row>
    <row r="927" spans="1:6" hidden="1" x14ac:dyDescent="0.2">
      <c r="A927" s="201" t="e">
        <v>#N/A</v>
      </c>
      <c r="B927" s="1" t="s">
        <v>526</v>
      </c>
      <c r="C927" s="2" t="s">
        <v>1463</v>
      </c>
      <c r="D927" s="133" t="s">
        <v>1317</v>
      </c>
      <c r="E927" s="133">
        <v>0</v>
      </c>
      <c r="F927" s="189" t="s">
        <v>1317</v>
      </c>
    </row>
    <row r="928" spans="1:6" hidden="1" x14ac:dyDescent="0.2">
      <c r="A928" s="201" t="e">
        <v>#N/A</v>
      </c>
      <c r="B928" s="1" t="s">
        <v>527</v>
      </c>
      <c r="C928" s="2" t="s">
        <v>1463</v>
      </c>
      <c r="D928" s="133" t="s">
        <v>1317</v>
      </c>
      <c r="E928" s="133">
        <v>0</v>
      </c>
      <c r="F928" s="189" t="s">
        <v>1317</v>
      </c>
    </row>
    <row r="929" spans="1:6" hidden="1" x14ac:dyDescent="0.2">
      <c r="A929" s="201" t="e">
        <v>#N/A</v>
      </c>
      <c r="B929" s="101" t="s">
        <v>1138</v>
      </c>
      <c r="C929" s="2" t="s">
        <v>1463</v>
      </c>
      <c r="D929" s="133" t="s">
        <v>1317</v>
      </c>
      <c r="E929" s="133">
        <v>0</v>
      </c>
      <c r="F929" s="189" t="s">
        <v>1317</v>
      </c>
    </row>
    <row r="930" spans="1:6" hidden="1" x14ac:dyDescent="0.2">
      <c r="A930" s="201" t="e">
        <v>#N/A</v>
      </c>
      <c r="B930" s="1" t="s">
        <v>528</v>
      </c>
      <c r="C930" s="2" t="s">
        <v>1463</v>
      </c>
      <c r="D930" s="133" t="s">
        <v>1317</v>
      </c>
      <c r="E930" s="133">
        <v>0</v>
      </c>
      <c r="F930" s="189" t="s">
        <v>1317</v>
      </c>
    </row>
    <row r="931" spans="1:6" hidden="1" x14ac:dyDescent="0.2">
      <c r="A931" s="201" t="e">
        <v>#N/A</v>
      </c>
      <c r="B931" s="1" t="s">
        <v>1056</v>
      </c>
      <c r="C931" s="2" t="s">
        <v>1463</v>
      </c>
      <c r="D931" s="133" t="s">
        <v>1317</v>
      </c>
      <c r="E931" s="133">
        <v>0</v>
      </c>
      <c r="F931" s="189" t="s">
        <v>1317</v>
      </c>
    </row>
    <row r="932" spans="1:6" ht="15.75" x14ac:dyDescent="0.25">
      <c r="A932" s="200" t="s">
        <v>648</v>
      </c>
      <c r="B932" s="138" t="s">
        <v>191</v>
      </c>
      <c r="C932" s="139" t="s">
        <v>1069</v>
      </c>
      <c r="D932" s="219"/>
      <c r="E932" s="143"/>
      <c r="F932" s="187" t="s">
        <v>1317</v>
      </c>
    </row>
    <row r="933" spans="1:6" x14ac:dyDescent="0.2">
      <c r="A933" s="201">
        <v>72</v>
      </c>
      <c r="B933" s="1" t="s">
        <v>529</v>
      </c>
      <c r="C933" s="2" t="s">
        <v>1297</v>
      </c>
      <c r="D933" s="217">
        <v>71</v>
      </c>
      <c r="E933" s="133">
        <v>11438</v>
      </c>
      <c r="F933" s="189">
        <v>161.09859154929578</v>
      </c>
    </row>
    <row r="934" spans="1:6" hidden="1" x14ac:dyDescent="0.2">
      <c r="A934" s="201" t="e">
        <v>#N/A</v>
      </c>
      <c r="B934" s="1" t="s">
        <v>142</v>
      </c>
      <c r="C934" s="2" t="s">
        <v>1463</v>
      </c>
      <c r="D934" s="133" t="s">
        <v>1317</v>
      </c>
      <c r="E934" s="133">
        <v>0</v>
      </c>
      <c r="F934" s="189" t="s">
        <v>1317</v>
      </c>
    </row>
    <row r="935" spans="1:6" x14ac:dyDescent="0.2">
      <c r="A935" s="201" t="s">
        <v>1317</v>
      </c>
      <c r="B935" s="1" t="s">
        <v>143</v>
      </c>
      <c r="C935" s="2" t="s">
        <v>1297</v>
      </c>
      <c r="D935" s="217">
        <v>36</v>
      </c>
      <c r="E935" s="133">
        <v>5670</v>
      </c>
      <c r="F935" s="189">
        <v>157.5</v>
      </c>
    </row>
    <row r="936" spans="1:6" hidden="1" x14ac:dyDescent="0.2">
      <c r="A936" s="201" t="e">
        <v>#N/A</v>
      </c>
      <c r="B936" s="1" t="s">
        <v>144</v>
      </c>
      <c r="C936" s="2" t="s">
        <v>1463</v>
      </c>
      <c r="D936" s="133" t="s">
        <v>1317</v>
      </c>
      <c r="E936" s="133">
        <v>0</v>
      </c>
      <c r="F936" s="189" t="s">
        <v>1317</v>
      </c>
    </row>
    <row r="937" spans="1:6" x14ac:dyDescent="0.2">
      <c r="A937" s="201" t="s">
        <v>1317</v>
      </c>
      <c r="B937" s="1" t="s">
        <v>145</v>
      </c>
      <c r="C937" s="2" t="s">
        <v>1297</v>
      </c>
      <c r="D937" s="217">
        <v>39</v>
      </c>
      <c r="E937" s="133">
        <v>6603</v>
      </c>
      <c r="F937" s="189">
        <v>169.30769230769232</v>
      </c>
    </row>
    <row r="938" spans="1:6" x14ac:dyDescent="0.2">
      <c r="A938" s="201" t="s">
        <v>1317</v>
      </c>
      <c r="B938" s="1" t="s">
        <v>146</v>
      </c>
      <c r="C938" s="2" t="s">
        <v>1297</v>
      </c>
      <c r="D938" s="217">
        <v>6</v>
      </c>
      <c r="E938" s="133">
        <v>674</v>
      </c>
      <c r="F938" s="189">
        <v>112.33333333333333</v>
      </c>
    </row>
    <row r="939" spans="1:6" x14ac:dyDescent="0.2">
      <c r="A939" s="201" t="s">
        <v>1317</v>
      </c>
      <c r="B939" s="1" t="s">
        <v>147</v>
      </c>
      <c r="C939" s="2" t="s">
        <v>1297</v>
      </c>
      <c r="D939" s="217">
        <v>6</v>
      </c>
      <c r="E939" s="133">
        <v>1091</v>
      </c>
      <c r="F939" s="189">
        <v>181.83333333333334</v>
      </c>
    </row>
    <row r="940" spans="1:6" hidden="1" x14ac:dyDescent="0.2">
      <c r="A940" s="201" t="e">
        <v>#N/A</v>
      </c>
      <c r="B940" s="1" t="s">
        <v>148</v>
      </c>
      <c r="C940" s="2" t="s">
        <v>1463</v>
      </c>
      <c r="D940" s="133" t="s">
        <v>1317</v>
      </c>
      <c r="E940" s="133">
        <v>0</v>
      </c>
      <c r="F940" s="189" t="s">
        <v>1317</v>
      </c>
    </row>
    <row r="941" spans="1:6" hidden="1" x14ac:dyDescent="0.2">
      <c r="A941" s="201" t="e">
        <v>#N/A</v>
      </c>
      <c r="B941" s="1" t="s">
        <v>149</v>
      </c>
      <c r="C941" s="2" t="s">
        <v>1463</v>
      </c>
      <c r="D941" s="133" t="s">
        <v>1317</v>
      </c>
      <c r="E941" s="133">
        <v>0</v>
      </c>
      <c r="F941" s="189" t="s">
        <v>1317</v>
      </c>
    </row>
    <row r="942" spans="1:6" hidden="1" x14ac:dyDescent="0.2">
      <c r="A942" s="201" t="e">
        <v>#N/A</v>
      </c>
      <c r="B942" s="1" t="s">
        <v>150</v>
      </c>
      <c r="C942" s="2" t="s">
        <v>1463</v>
      </c>
      <c r="D942" s="133" t="s">
        <v>1317</v>
      </c>
      <c r="E942" s="133">
        <v>0</v>
      </c>
      <c r="F942" s="189" t="s">
        <v>1317</v>
      </c>
    </row>
    <row r="943" spans="1:6" x14ac:dyDescent="0.2">
      <c r="A943" s="201">
        <v>79</v>
      </c>
      <c r="B943" s="101" t="s">
        <v>1034</v>
      </c>
      <c r="C943" s="2" t="s">
        <v>1297</v>
      </c>
      <c r="D943" s="217">
        <v>55</v>
      </c>
      <c r="E943" s="133">
        <v>8657</v>
      </c>
      <c r="F943" s="189">
        <v>157.4</v>
      </c>
    </row>
    <row r="944" spans="1:6" x14ac:dyDescent="0.2">
      <c r="A944" s="202"/>
      <c r="B944" s="136"/>
      <c r="C944" s="137" t="s">
        <v>1069</v>
      </c>
      <c r="D944" s="220">
        <v>213</v>
      </c>
      <c r="E944" s="134">
        <v>34133</v>
      </c>
      <c r="F944" s="188">
        <v>160.24882629107981</v>
      </c>
    </row>
    <row r="945" spans="1:6" ht="15.75" x14ac:dyDescent="0.25">
      <c r="A945" s="200" t="s">
        <v>155</v>
      </c>
      <c r="B945" s="138" t="s">
        <v>192</v>
      </c>
      <c r="C945" s="139" t="s">
        <v>1069</v>
      </c>
      <c r="D945" s="219"/>
      <c r="E945" s="143"/>
      <c r="F945" s="187" t="s">
        <v>1317</v>
      </c>
    </row>
    <row r="946" spans="1:6" x14ac:dyDescent="0.2">
      <c r="A946" s="201" t="e">
        <v>#N/A</v>
      </c>
      <c r="B946" s="1" t="s">
        <v>156</v>
      </c>
      <c r="C946" s="2" t="s">
        <v>1297</v>
      </c>
      <c r="D946" s="217">
        <v>27</v>
      </c>
      <c r="E946" s="133">
        <v>3459</v>
      </c>
      <c r="F946" s="189">
        <v>128.11111111111111</v>
      </c>
    </row>
    <row r="947" spans="1:6" x14ac:dyDescent="0.2">
      <c r="A947" s="201" t="e">
        <v>#N/A</v>
      </c>
      <c r="B947" s="101" t="s">
        <v>1234</v>
      </c>
      <c r="C947" s="2" t="s">
        <v>1297</v>
      </c>
      <c r="D947" s="217">
        <v>43</v>
      </c>
      <c r="E947" s="133">
        <v>5697</v>
      </c>
      <c r="F947" s="189">
        <v>132.48837209302326</v>
      </c>
    </row>
    <row r="948" spans="1:6" hidden="1" x14ac:dyDescent="0.2">
      <c r="A948" s="201" t="e">
        <v>#N/A</v>
      </c>
      <c r="B948" s="101" t="s">
        <v>1225</v>
      </c>
      <c r="C948" s="2" t="s">
        <v>1463</v>
      </c>
      <c r="D948" s="133" t="s">
        <v>1317</v>
      </c>
      <c r="E948" s="133">
        <v>0</v>
      </c>
      <c r="F948" s="189" t="s">
        <v>1317</v>
      </c>
    </row>
    <row r="949" spans="1:6" hidden="1" x14ac:dyDescent="0.2">
      <c r="A949" s="201" t="e">
        <v>#N/A</v>
      </c>
      <c r="B949" s="1" t="s">
        <v>180</v>
      </c>
      <c r="C949" s="2" t="s">
        <v>1463</v>
      </c>
      <c r="D949" s="133" t="s">
        <v>1317</v>
      </c>
      <c r="E949" s="133">
        <v>0</v>
      </c>
      <c r="F949" s="189" t="s">
        <v>1317</v>
      </c>
    </row>
    <row r="950" spans="1:6" hidden="1" x14ac:dyDescent="0.2">
      <c r="A950" s="201" t="e">
        <v>#N/A</v>
      </c>
      <c r="B950" s="1" t="s">
        <v>157</v>
      </c>
      <c r="C950" s="2" t="s">
        <v>1463</v>
      </c>
      <c r="D950" s="133" t="s">
        <v>1317</v>
      </c>
      <c r="E950" s="133">
        <v>0</v>
      </c>
      <c r="F950" s="189" t="s">
        <v>1317</v>
      </c>
    </row>
    <row r="951" spans="1:6" x14ac:dyDescent="0.2">
      <c r="A951" s="201" t="s">
        <v>1317</v>
      </c>
      <c r="B951" s="1" t="s">
        <v>158</v>
      </c>
      <c r="C951" s="2" t="s">
        <v>1297</v>
      </c>
      <c r="D951" s="217">
        <v>36</v>
      </c>
      <c r="E951" s="133">
        <v>6757</v>
      </c>
      <c r="F951" s="189">
        <v>187.69444444444446</v>
      </c>
    </row>
    <row r="952" spans="1:6" x14ac:dyDescent="0.2">
      <c r="A952" s="201" t="s">
        <v>1317</v>
      </c>
      <c r="B952" s="101" t="s">
        <v>1337</v>
      </c>
      <c r="C952" s="2" t="s">
        <v>1297</v>
      </c>
      <c r="D952" s="217">
        <v>36</v>
      </c>
      <c r="E952" s="133">
        <v>6378</v>
      </c>
      <c r="F952" s="189">
        <v>177.16666666666666</v>
      </c>
    </row>
    <row r="953" spans="1:6" x14ac:dyDescent="0.2">
      <c r="A953" s="201" t="e">
        <v>#N/A</v>
      </c>
      <c r="B953" s="1" t="s">
        <v>159</v>
      </c>
      <c r="C953" s="2" t="s">
        <v>1297</v>
      </c>
      <c r="D953" s="217">
        <v>12</v>
      </c>
      <c r="E953" s="133">
        <v>1820</v>
      </c>
      <c r="F953" s="189">
        <v>151.66666666666666</v>
      </c>
    </row>
    <row r="954" spans="1:6" x14ac:dyDescent="0.2">
      <c r="A954" s="201" t="e">
        <v>#N/A</v>
      </c>
      <c r="B954" s="101" t="s">
        <v>1057</v>
      </c>
      <c r="C954" s="2" t="s">
        <v>1297</v>
      </c>
      <c r="D954" s="217">
        <v>39</v>
      </c>
      <c r="E954" s="133">
        <v>4886</v>
      </c>
      <c r="F954" s="189">
        <v>125.28205128205128</v>
      </c>
    </row>
    <row r="955" spans="1:6" x14ac:dyDescent="0.2">
      <c r="A955" s="201" t="s">
        <v>1317</v>
      </c>
      <c r="B955" s="1" t="s">
        <v>456</v>
      </c>
      <c r="C955" s="2" t="s">
        <v>1297</v>
      </c>
      <c r="D955" s="217">
        <v>42</v>
      </c>
      <c r="E955" s="133">
        <v>6865</v>
      </c>
      <c r="F955" s="189">
        <v>163.45238095238096</v>
      </c>
    </row>
    <row r="956" spans="1:6" x14ac:dyDescent="0.2">
      <c r="A956" s="201" t="s">
        <v>1317</v>
      </c>
      <c r="B956" s="1" t="s">
        <v>160</v>
      </c>
      <c r="C956" s="2" t="s">
        <v>1297</v>
      </c>
      <c r="D956" s="217">
        <v>6</v>
      </c>
      <c r="E956" s="133">
        <v>747</v>
      </c>
      <c r="F956" s="189">
        <v>124.5</v>
      </c>
    </row>
    <row r="957" spans="1:6" hidden="1" x14ac:dyDescent="0.2">
      <c r="A957" s="201" t="e">
        <v>#N/A</v>
      </c>
      <c r="B957" s="1" t="s">
        <v>161</v>
      </c>
      <c r="C957" s="2" t="s">
        <v>1463</v>
      </c>
      <c r="D957" s="133" t="s">
        <v>1317</v>
      </c>
      <c r="E957" s="133">
        <v>0</v>
      </c>
      <c r="F957" s="189" t="s">
        <v>1317</v>
      </c>
    </row>
    <row r="958" spans="1:6" x14ac:dyDescent="0.2">
      <c r="A958" s="201" t="s">
        <v>1317</v>
      </c>
      <c r="B958" s="101" t="s">
        <v>1398</v>
      </c>
      <c r="C958" s="2" t="s">
        <v>1297</v>
      </c>
      <c r="D958" s="217">
        <v>24</v>
      </c>
      <c r="E958" s="133">
        <v>3639</v>
      </c>
      <c r="F958" s="189">
        <v>151.625</v>
      </c>
    </row>
    <row r="959" spans="1:6" x14ac:dyDescent="0.2">
      <c r="A959" s="201" t="e">
        <v>#N/A</v>
      </c>
      <c r="B959" s="101" t="s">
        <v>1392</v>
      </c>
      <c r="C959" s="2" t="s">
        <v>1297</v>
      </c>
      <c r="D959" s="217">
        <v>40</v>
      </c>
      <c r="E959" s="133">
        <v>6653</v>
      </c>
      <c r="F959" s="189">
        <v>166.32499999999999</v>
      </c>
    </row>
    <row r="960" spans="1:6" x14ac:dyDescent="0.2">
      <c r="A960" s="201" t="s">
        <v>1317</v>
      </c>
      <c r="B960" s="101" t="s">
        <v>1186</v>
      </c>
      <c r="C960" s="2" t="s">
        <v>1297</v>
      </c>
      <c r="D960" s="217">
        <v>24</v>
      </c>
      <c r="E960" s="133">
        <v>3979</v>
      </c>
      <c r="F960" s="189">
        <v>165.79166666666666</v>
      </c>
    </row>
    <row r="961" spans="1:6" x14ac:dyDescent="0.2">
      <c r="A961" s="201" t="e">
        <v>#N/A</v>
      </c>
      <c r="B961" s="101" t="s">
        <v>1185</v>
      </c>
      <c r="C961" s="2" t="s">
        <v>1297</v>
      </c>
      <c r="D961" s="217">
        <v>12</v>
      </c>
      <c r="E961" s="133">
        <v>1436</v>
      </c>
      <c r="F961" s="189">
        <v>119.66666666666667</v>
      </c>
    </row>
    <row r="962" spans="1:6" x14ac:dyDescent="0.2">
      <c r="A962" s="201" t="s">
        <v>1317</v>
      </c>
      <c r="B962" s="1" t="s">
        <v>219</v>
      </c>
      <c r="C962" s="2" t="s">
        <v>1297</v>
      </c>
      <c r="D962" s="217">
        <v>45</v>
      </c>
      <c r="E962" s="133">
        <v>6072</v>
      </c>
      <c r="F962" s="189">
        <v>134.93333333333334</v>
      </c>
    </row>
    <row r="963" spans="1:6" x14ac:dyDescent="0.2">
      <c r="A963" s="201" t="e">
        <v>#N/A</v>
      </c>
      <c r="B963" s="101" t="s">
        <v>1272</v>
      </c>
      <c r="C963" s="2" t="s">
        <v>1297</v>
      </c>
      <c r="D963" s="217">
        <v>24</v>
      </c>
      <c r="E963" s="133">
        <v>3509</v>
      </c>
      <c r="F963" s="189">
        <v>146.20833333333334</v>
      </c>
    </row>
    <row r="964" spans="1:6" x14ac:dyDescent="0.2">
      <c r="A964" s="201" t="s">
        <v>1317</v>
      </c>
      <c r="B964" s="101" t="s">
        <v>1273</v>
      </c>
      <c r="C964" s="2" t="s">
        <v>1297</v>
      </c>
      <c r="D964" s="217">
        <v>24</v>
      </c>
      <c r="E964" s="133">
        <v>2585</v>
      </c>
      <c r="F964" s="189">
        <v>107.70833333333333</v>
      </c>
    </row>
    <row r="965" spans="1:6" x14ac:dyDescent="0.2">
      <c r="A965" s="201" t="s">
        <v>1317</v>
      </c>
      <c r="B965" s="1" t="s">
        <v>530</v>
      </c>
      <c r="C965" s="2" t="s">
        <v>1297</v>
      </c>
      <c r="D965" s="217">
        <v>9</v>
      </c>
      <c r="E965" s="133">
        <v>1126</v>
      </c>
      <c r="F965" s="189">
        <v>125.11111111111111</v>
      </c>
    </row>
    <row r="966" spans="1:6" hidden="1" x14ac:dyDescent="0.2">
      <c r="A966" s="201" t="e">
        <v>#N/A</v>
      </c>
      <c r="B966" s="101" t="s">
        <v>1027</v>
      </c>
      <c r="C966" s="2" t="s">
        <v>1463</v>
      </c>
      <c r="D966" s="133" t="s">
        <v>1317</v>
      </c>
      <c r="E966" s="133">
        <v>0</v>
      </c>
      <c r="F966" s="189" t="s">
        <v>1317</v>
      </c>
    </row>
    <row r="967" spans="1:6" hidden="1" x14ac:dyDescent="0.2">
      <c r="A967" s="201" t="e">
        <v>#N/A</v>
      </c>
      <c r="B967" s="101" t="s">
        <v>1098</v>
      </c>
      <c r="C967" s="2" t="s">
        <v>1463</v>
      </c>
      <c r="D967" s="133" t="s">
        <v>1317</v>
      </c>
      <c r="E967" s="133">
        <v>0</v>
      </c>
      <c r="F967" s="189" t="s">
        <v>1317</v>
      </c>
    </row>
    <row r="968" spans="1:6" hidden="1" x14ac:dyDescent="0.2">
      <c r="A968" s="201" t="e">
        <v>#N/A</v>
      </c>
      <c r="B968" s="1" t="s">
        <v>241</v>
      </c>
      <c r="C968" s="2" t="s">
        <v>1463</v>
      </c>
      <c r="D968" s="133" t="s">
        <v>1317</v>
      </c>
      <c r="E968" s="133">
        <v>0</v>
      </c>
      <c r="F968" s="189" t="s">
        <v>1317</v>
      </c>
    </row>
    <row r="969" spans="1:6" x14ac:dyDescent="0.2">
      <c r="A969" s="201" t="s">
        <v>1317</v>
      </c>
      <c r="B969" s="101" t="s">
        <v>1451</v>
      </c>
      <c r="C969" s="2" t="s">
        <v>1297</v>
      </c>
      <c r="D969" s="217">
        <v>12</v>
      </c>
      <c r="E969" s="133">
        <v>1543</v>
      </c>
      <c r="F969" s="189">
        <v>128.58333333333334</v>
      </c>
    </row>
    <row r="970" spans="1:6" x14ac:dyDescent="0.2">
      <c r="A970" s="201" t="s">
        <v>1317</v>
      </c>
      <c r="B970" s="1" t="s">
        <v>220</v>
      </c>
      <c r="C970" s="2" t="s">
        <v>1297</v>
      </c>
      <c r="D970" s="217">
        <v>43</v>
      </c>
      <c r="E970" s="133">
        <v>6483</v>
      </c>
      <c r="F970" s="189">
        <v>150.76744186046511</v>
      </c>
    </row>
    <row r="971" spans="1:6" x14ac:dyDescent="0.2">
      <c r="A971" s="201" t="s">
        <v>1317</v>
      </c>
      <c r="B971" s="101" t="s">
        <v>1393</v>
      </c>
      <c r="C971" s="2" t="s">
        <v>1297</v>
      </c>
      <c r="D971" s="217">
        <v>39</v>
      </c>
      <c r="E971" s="133">
        <v>6445</v>
      </c>
      <c r="F971" s="189">
        <v>165.25641025641025</v>
      </c>
    </row>
    <row r="972" spans="1:6" hidden="1" x14ac:dyDescent="0.2">
      <c r="A972" s="201" t="e">
        <v>#N/A</v>
      </c>
      <c r="B972" s="1" t="s">
        <v>1028</v>
      </c>
      <c r="C972" s="2" t="s">
        <v>1463</v>
      </c>
      <c r="D972" s="133" t="s">
        <v>1317</v>
      </c>
      <c r="E972" s="133">
        <v>0</v>
      </c>
      <c r="F972" s="189" t="s">
        <v>1317</v>
      </c>
    </row>
    <row r="973" spans="1:6" x14ac:dyDescent="0.2">
      <c r="A973" s="202"/>
      <c r="B973" s="136"/>
      <c r="C973" s="137" t="s">
        <v>1069</v>
      </c>
      <c r="D973" s="220">
        <v>537</v>
      </c>
      <c r="E973" s="134">
        <v>80079</v>
      </c>
      <c r="F973" s="188">
        <v>149.12290502793297</v>
      </c>
    </row>
    <row r="974" spans="1:6" ht="15.75" x14ac:dyDescent="0.25">
      <c r="A974" s="200" t="s">
        <v>221</v>
      </c>
      <c r="B974" s="138" t="s">
        <v>193</v>
      </c>
      <c r="C974" s="139" t="s">
        <v>1069</v>
      </c>
      <c r="D974" s="219"/>
      <c r="E974" s="143"/>
      <c r="F974" s="187" t="s">
        <v>1317</v>
      </c>
    </row>
    <row r="975" spans="1:6" x14ac:dyDescent="0.2">
      <c r="A975" s="201">
        <v>43</v>
      </c>
      <c r="B975" s="1" t="s">
        <v>222</v>
      </c>
      <c r="C975" s="2" t="s">
        <v>1297</v>
      </c>
      <c r="D975" s="217">
        <v>63</v>
      </c>
      <c r="E975" s="133">
        <v>10822</v>
      </c>
      <c r="F975" s="189">
        <v>171.77777777777777</v>
      </c>
    </row>
    <row r="976" spans="1:6" x14ac:dyDescent="0.2">
      <c r="A976" s="201" t="s">
        <v>1317</v>
      </c>
      <c r="B976" s="1" t="s">
        <v>867</v>
      </c>
      <c r="C976" s="2" t="s">
        <v>1297</v>
      </c>
      <c r="D976" s="217">
        <v>35</v>
      </c>
      <c r="E976" s="133">
        <v>4849</v>
      </c>
      <c r="F976" s="189">
        <v>138.54285714285714</v>
      </c>
    </row>
    <row r="977" spans="1:6" x14ac:dyDescent="0.2">
      <c r="A977" s="201">
        <v>29</v>
      </c>
      <c r="B977" s="101" t="s">
        <v>1058</v>
      </c>
      <c r="C977" s="2" t="s">
        <v>1297</v>
      </c>
      <c r="D977" s="217">
        <v>59</v>
      </c>
      <c r="E977" s="133">
        <v>10392</v>
      </c>
      <c r="F977" s="189">
        <v>176.13559322033899</v>
      </c>
    </row>
    <row r="978" spans="1:6" x14ac:dyDescent="0.2">
      <c r="A978" s="201" t="s">
        <v>1317</v>
      </c>
      <c r="B978" s="101" t="s">
        <v>1294</v>
      </c>
      <c r="C978" s="2" t="s">
        <v>1297</v>
      </c>
      <c r="D978" s="217">
        <v>39</v>
      </c>
      <c r="E978" s="133">
        <v>6304</v>
      </c>
      <c r="F978" s="189">
        <v>161.64102564102564</v>
      </c>
    </row>
    <row r="979" spans="1:6" x14ac:dyDescent="0.2">
      <c r="A979" s="201" t="e">
        <v>#N/A</v>
      </c>
      <c r="B979" s="101" t="s">
        <v>1059</v>
      </c>
      <c r="C979" s="2" t="s">
        <v>1297</v>
      </c>
      <c r="D979" s="217">
        <v>20</v>
      </c>
      <c r="E979" s="133">
        <v>2988</v>
      </c>
      <c r="F979" s="189">
        <v>149.4</v>
      </c>
    </row>
    <row r="980" spans="1:6" x14ac:dyDescent="0.2">
      <c r="A980" s="201" t="s">
        <v>1317</v>
      </c>
      <c r="B980" s="101" t="s">
        <v>1295</v>
      </c>
      <c r="C980" s="2" t="s">
        <v>1297</v>
      </c>
      <c r="D980" s="217">
        <v>38</v>
      </c>
      <c r="E980" s="133">
        <v>6037</v>
      </c>
      <c r="F980" s="189">
        <v>158.86842105263159</v>
      </c>
    </row>
    <row r="981" spans="1:6" x14ac:dyDescent="0.2">
      <c r="A981" s="201" t="s">
        <v>1317</v>
      </c>
      <c r="B981" s="101" t="s">
        <v>1322</v>
      </c>
      <c r="C981" s="2" t="s">
        <v>1297</v>
      </c>
      <c r="D981" s="217">
        <v>29</v>
      </c>
      <c r="E981" s="133">
        <v>4565</v>
      </c>
      <c r="F981" s="189">
        <v>157.41379310344828</v>
      </c>
    </row>
    <row r="982" spans="1:6" x14ac:dyDescent="0.2">
      <c r="A982" s="202"/>
      <c r="B982" s="136"/>
      <c r="C982" s="137" t="s">
        <v>1069</v>
      </c>
      <c r="D982" s="220">
        <v>283</v>
      </c>
      <c r="E982" s="134">
        <v>45957</v>
      </c>
      <c r="F982" s="188">
        <v>162.38999999999999</v>
      </c>
    </row>
    <row r="983" spans="1:6" ht="15.75" x14ac:dyDescent="0.25">
      <c r="A983" s="200" t="s">
        <v>224</v>
      </c>
      <c r="B983" s="138" t="s">
        <v>194</v>
      </c>
      <c r="C983" s="139" t="s">
        <v>1069</v>
      </c>
      <c r="D983" s="219"/>
      <c r="E983" s="143"/>
      <c r="F983" s="187" t="s">
        <v>1317</v>
      </c>
    </row>
    <row r="984" spans="1:6" hidden="1" x14ac:dyDescent="0.2">
      <c r="A984" s="201" t="e">
        <v>#N/A</v>
      </c>
      <c r="B984" s="1" t="s">
        <v>223</v>
      </c>
      <c r="C984" s="2" t="s">
        <v>1463</v>
      </c>
      <c r="D984" s="133" t="s">
        <v>1317</v>
      </c>
      <c r="E984" s="133">
        <v>0</v>
      </c>
      <c r="F984" s="189" t="s">
        <v>1317</v>
      </c>
    </row>
    <row r="985" spans="1:6" x14ac:dyDescent="0.2">
      <c r="A985" s="201" t="e">
        <v>#N/A</v>
      </c>
      <c r="B985" s="1" t="s">
        <v>225</v>
      </c>
      <c r="C985" s="2" t="s">
        <v>1297</v>
      </c>
      <c r="D985" s="217">
        <v>27</v>
      </c>
      <c r="E985" s="133">
        <v>3580</v>
      </c>
      <c r="F985" s="189">
        <v>132.59259259259258</v>
      </c>
    </row>
    <row r="986" spans="1:6" hidden="1" x14ac:dyDescent="0.2">
      <c r="A986" s="201" t="e">
        <v>#N/A</v>
      </c>
      <c r="B986" s="1" t="s">
        <v>226</v>
      </c>
      <c r="C986" s="2" t="s">
        <v>1463</v>
      </c>
      <c r="D986" s="133" t="s">
        <v>1317</v>
      </c>
      <c r="E986" s="133">
        <v>0</v>
      </c>
      <c r="F986" s="189" t="s">
        <v>1317</v>
      </c>
    </row>
    <row r="987" spans="1:6" hidden="1" x14ac:dyDescent="0.2">
      <c r="A987" s="201" t="e">
        <v>#N/A</v>
      </c>
      <c r="B987" s="1" t="s">
        <v>227</v>
      </c>
      <c r="C987" s="2" t="s">
        <v>1463</v>
      </c>
      <c r="D987" s="133" t="s">
        <v>1317</v>
      </c>
      <c r="E987" s="133">
        <v>0</v>
      </c>
      <c r="F987" s="189" t="s">
        <v>1317</v>
      </c>
    </row>
    <row r="988" spans="1:6" x14ac:dyDescent="0.2">
      <c r="A988" s="201" t="s">
        <v>1317</v>
      </c>
      <c r="B988" s="1" t="s">
        <v>228</v>
      </c>
      <c r="C988" s="2" t="s">
        <v>1297</v>
      </c>
      <c r="D988" s="217">
        <v>42</v>
      </c>
      <c r="E988" s="133">
        <v>5834</v>
      </c>
      <c r="F988" s="189">
        <v>138.9047619047619</v>
      </c>
    </row>
    <row r="989" spans="1:6" hidden="1" x14ac:dyDescent="0.2">
      <c r="A989" s="201" t="e">
        <v>#N/A</v>
      </c>
      <c r="B989" s="1" t="s">
        <v>229</v>
      </c>
      <c r="C989" s="2" t="s">
        <v>1463</v>
      </c>
      <c r="D989" s="133" t="s">
        <v>1317</v>
      </c>
      <c r="E989" s="133">
        <v>0</v>
      </c>
      <c r="F989" s="189" t="s">
        <v>1317</v>
      </c>
    </row>
    <row r="990" spans="1:6" x14ac:dyDescent="0.2">
      <c r="A990" s="201" t="s">
        <v>1317</v>
      </c>
      <c r="B990" s="1" t="s">
        <v>230</v>
      </c>
      <c r="C990" s="2" t="s">
        <v>1297</v>
      </c>
      <c r="D990" s="217">
        <v>39</v>
      </c>
      <c r="E990" s="133">
        <v>4805</v>
      </c>
      <c r="F990" s="189">
        <v>123.2051282051282</v>
      </c>
    </row>
    <row r="991" spans="1:6" hidden="1" x14ac:dyDescent="0.2">
      <c r="A991" s="201" t="e">
        <v>#N/A</v>
      </c>
      <c r="B991" s="101" t="s">
        <v>1332</v>
      </c>
      <c r="C991" s="2" t="s">
        <v>1463</v>
      </c>
      <c r="D991" s="133" t="s">
        <v>1317</v>
      </c>
      <c r="E991" s="133">
        <v>0</v>
      </c>
      <c r="F991" s="189" t="s">
        <v>1317</v>
      </c>
    </row>
    <row r="992" spans="1:6" hidden="1" x14ac:dyDescent="0.2">
      <c r="A992" s="201" t="e">
        <v>#N/A</v>
      </c>
      <c r="B992" s="1" t="s">
        <v>231</v>
      </c>
      <c r="C992" s="2" t="s">
        <v>1463</v>
      </c>
      <c r="D992" s="133" t="s">
        <v>1317</v>
      </c>
      <c r="E992" s="133">
        <v>0</v>
      </c>
      <c r="F992" s="189" t="s">
        <v>1317</v>
      </c>
    </row>
    <row r="993" spans="1:6" hidden="1" x14ac:dyDescent="0.2">
      <c r="A993" s="201" t="e">
        <v>#N/A</v>
      </c>
      <c r="B993" s="1" t="s">
        <v>232</v>
      </c>
      <c r="C993" s="2" t="s">
        <v>1463</v>
      </c>
      <c r="D993" s="133" t="s">
        <v>1317</v>
      </c>
      <c r="E993" s="133">
        <v>0</v>
      </c>
      <c r="F993" s="189" t="s">
        <v>1317</v>
      </c>
    </row>
    <row r="994" spans="1:6" hidden="1" x14ac:dyDescent="0.2">
      <c r="A994" s="201" t="e">
        <v>#N/A</v>
      </c>
      <c r="B994" s="1" t="s">
        <v>233</v>
      </c>
      <c r="C994" s="2" t="s">
        <v>1463</v>
      </c>
      <c r="D994" s="133" t="s">
        <v>1317</v>
      </c>
      <c r="E994" s="133">
        <v>0</v>
      </c>
      <c r="F994" s="189" t="s">
        <v>1317</v>
      </c>
    </row>
    <row r="995" spans="1:6" hidden="1" x14ac:dyDescent="0.2">
      <c r="A995" s="201" t="e">
        <v>#N/A</v>
      </c>
      <c r="B995" s="1" t="s">
        <v>234</v>
      </c>
      <c r="C995" s="2" t="s">
        <v>1463</v>
      </c>
      <c r="D995" s="133" t="s">
        <v>1317</v>
      </c>
      <c r="E995" s="133">
        <v>0</v>
      </c>
      <c r="F995" s="189" t="s">
        <v>1317</v>
      </c>
    </row>
    <row r="996" spans="1:6" x14ac:dyDescent="0.2">
      <c r="A996" s="201" t="s">
        <v>1317</v>
      </c>
      <c r="B996" s="1" t="s">
        <v>235</v>
      </c>
      <c r="C996" s="2" t="s">
        <v>1297</v>
      </c>
      <c r="D996" s="217">
        <v>33</v>
      </c>
      <c r="E996" s="133">
        <v>4753</v>
      </c>
      <c r="F996" s="189">
        <v>144.03030303030303</v>
      </c>
    </row>
    <row r="997" spans="1:6" hidden="1" x14ac:dyDescent="0.2">
      <c r="A997" s="201" t="e">
        <v>#N/A</v>
      </c>
      <c r="B997" s="1" t="s">
        <v>236</v>
      </c>
      <c r="C997" s="2" t="s">
        <v>1463</v>
      </c>
      <c r="D997" s="133" t="s">
        <v>1317</v>
      </c>
      <c r="E997" s="133">
        <v>0</v>
      </c>
      <c r="F997" s="189" t="s">
        <v>1317</v>
      </c>
    </row>
    <row r="998" spans="1:6" x14ac:dyDescent="0.2">
      <c r="A998" s="201" t="s">
        <v>1317</v>
      </c>
      <c r="B998" s="1" t="s">
        <v>237</v>
      </c>
      <c r="C998" s="2" t="s">
        <v>1297</v>
      </c>
      <c r="D998" s="217">
        <v>21</v>
      </c>
      <c r="E998" s="133">
        <v>3246</v>
      </c>
      <c r="F998" s="189">
        <v>154.57142857142858</v>
      </c>
    </row>
    <row r="999" spans="1:6" x14ac:dyDescent="0.2">
      <c r="A999" s="201" t="s">
        <v>1317</v>
      </c>
      <c r="B999" s="101" t="s">
        <v>1341</v>
      </c>
      <c r="C999" s="2" t="s">
        <v>1297</v>
      </c>
      <c r="D999" s="217">
        <v>27</v>
      </c>
      <c r="E999" s="133">
        <v>5072</v>
      </c>
      <c r="F999" s="189">
        <v>187.85185185185185</v>
      </c>
    </row>
    <row r="1000" spans="1:6" x14ac:dyDescent="0.2">
      <c r="A1000" s="201" t="e">
        <v>#N/A</v>
      </c>
      <c r="B1000" s="101" t="s">
        <v>1447</v>
      </c>
      <c r="C1000" s="2" t="s">
        <v>1297</v>
      </c>
      <c r="D1000" s="217">
        <v>27</v>
      </c>
      <c r="E1000" s="133">
        <v>3717</v>
      </c>
      <c r="F1000" s="189">
        <v>137.66666666666666</v>
      </c>
    </row>
    <row r="1001" spans="1:6" x14ac:dyDescent="0.2">
      <c r="A1001" s="201" t="s">
        <v>1317</v>
      </c>
      <c r="B1001" s="1" t="s">
        <v>461</v>
      </c>
      <c r="C1001" s="2" t="s">
        <v>1297</v>
      </c>
      <c r="D1001" s="217">
        <v>36</v>
      </c>
      <c r="E1001" s="133">
        <v>6147</v>
      </c>
      <c r="F1001" s="189">
        <v>170.75</v>
      </c>
    </row>
    <row r="1002" spans="1:6" x14ac:dyDescent="0.2">
      <c r="A1002" s="201" t="s">
        <v>1317</v>
      </c>
      <c r="B1002" s="1" t="s">
        <v>462</v>
      </c>
      <c r="C1002" s="2" t="s">
        <v>1297</v>
      </c>
      <c r="D1002" s="217">
        <v>42</v>
      </c>
      <c r="E1002" s="133">
        <v>7518</v>
      </c>
      <c r="F1002" s="189">
        <v>179</v>
      </c>
    </row>
    <row r="1003" spans="1:6" x14ac:dyDescent="0.2">
      <c r="A1003" s="201" t="e">
        <v>#N/A</v>
      </c>
      <c r="B1003" s="101" t="s">
        <v>1122</v>
      </c>
      <c r="C1003" s="2" t="s">
        <v>1297</v>
      </c>
      <c r="D1003" s="217">
        <v>42</v>
      </c>
      <c r="E1003" s="133">
        <v>6953</v>
      </c>
      <c r="F1003" s="189">
        <v>165.54761904761904</v>
      </c>
    </row>
    <row r="1004" spans="1:6" hidden="1" x14ac:dyDescent="0.2">
      <c r="A1004" s="201" t="e">
        <v>#N/A</v>
      </c>
      <c r="B1004" s="1" t="s">
        <v>239</v>
      </c>
      <c r="C1004" s="2" t="s">
        <v>1463</v>
      </c>
      <c r="D1004" s="133" t="s">
        <v>1317</v>
      </c>
      <c r="E1004" s="133">
        <v>0</v>
      </c>
      <c r="F1004" s="189" t="s">
        <v>1317</v>
      </c>
    </row>
    <row r="1005" spans="1:6" x14ac:dyDescent="0.2">
      <c r="A1005" s="202"/>
      <c r="B1005" s="136"/>
      <c r="C1005" s="137" t="s">
        <v>1069</v>
      </c>
      <c r="D1005" s="220">
        <v>336</v>
      </c>
      <c r="E1005" s="134">
        <v>51625</v>
      </c>
      <c r="F1005" s="188">
        <v>153.64583333333334</v>
      </c>
    </row>
    <row r="1006" spans="1:6" ht="15.75" x14ac:dyDescent="0.25">
      <c r="A1006" s="200" t="s">
        <v>1245</v>
      </c>
      <c r="B1006" s="138" t="s">
        <v>1246</v>
      </c>
      <c r="C1006" s="137" t="s">
        <v>1069</v>
      </c>
      <c r="D1006" s="219"/>
      <c r="E1006" s="143"/>
      <c r="F1006" s="187" t="s">
        <v>1317</v>
      </c>
    </row>
    <row r="1007" spans="1:6" x14ac:dyDescent="0.2">
      <c r="A1007" s="201" t="s">
        <v>1317</v>
      </c>
      <c r="B1007" s="101" t="s">
        <v>1425</v>
      </c>
      <c r="C1007" s="2" t="s">
        <v>1297</v>
      </c>
      <c r="D1007" s="217">
        <v>30</v>
      </c>
      <c r="E1007" s="133">
        <v>3987</v>
      </c>
      <c r="F1007" s="189">
        <v>132.9</v>
      </c>
    </row>
    <row r="1008" spans="1:6" hidden="1" x14ac:dyDescent="0.2">
      <c r="A1008" s="201" t="e">
        <v>#N/A</v>
      </c>
      <c r="B1008" s="101" t="s">
        <v>1252</v>
      </c>
      <c r="C1008" s="2" t="s">
        <v>1463</v>
      </c>
      <c r="D1008" s="133" t="s">
        <v>1317</v>
      </c>
      <c r="E1008" s="133">
        <v>0</v>
      </c>
      <c r="F1008" s="189" t="s">
        <v>1317</v>
      </c>
    </row>
    <row r="1009" spans="1:6" x14ac:dyDescent="0.2">
      <c r="A1009" s="201" t="e">
        <v>#N/A</v>
      </c>
      <c r="B1009" s="101" t="s">
        <v>1450</v>
      </c>
      <c r="C1009" s="2" t="s">
        <v>1297</v>
      </c>
      <c r="D1009" s="217">
        <v>3</v>
      </c>
      <c r="E1009" s="133">
        <v>289</v>
      </c>
      <c r="F1009" s="189">
        <v>96.333333333333329</v>
      </c>
    </row>
    <row r="1010" spans="1:6" hidden="1" x14ac:dyDescent="0.2">
      <c r="A1010" s="201" t="e">
        <v>#N/A</v>
      </c>
      <c r="B1010" s="101" t="s">
        <v>1248</v>
      </c>
      <c r="C1010" s="2" t="s">
        <v>1463</v>
      </c>
      <c r="D1010" s="133" t="s">
        <v>1317</v>
      </c>
      <c r="E1010" s="133">
        <v>0</v>
      </c>
      <c r="F1010" s="189" t="s">
        <v>1317</v>
      </c>
    </row>
    <row r="1011" spans="1:6" x14ac:dyDescent="0.2">
      <c r="A1011" s="201" t="e">
        <v>#N/A</v>
      </c>
      <c r="B1011" s="101" t="s">
        <v>1250</v>
      </c>
      <c r="C1011" s="2" t="s">
        <v>1297</v>
      </c>
      <c r="D1011" s="217">
        <v>36</v>
      </c>
      <c r="E1011" s="133">
        <v>4821</v>
      </c>
      <c r="F1011" s="189">
        <v>133.91666666666666</v>
      </c>
    </row>
    <row r="1012" spans="1:6" x14ac:dyDescent="0.2">
      <c r="A1012" s="201" t="s">
        <v>1317</v>
      </c>
      <c r="B1012" s="101" t="s">
        <v>1355</v>
      </c>
      <c r="C1012" s="2" t="s">
        <v>1297</v>
      </c>
      <c r="D1012" s="217">
        <v>27</v>
      </c>
      <c r="E1012" s="133">
        <v>3981</v>
      </c>
      <c r="F1012" s="189">
        <v>147.44444444444446</v>
      </c>
    </row>
    <row r="1013" spans="1:6" x14ac:dyDescent="0.2">
      <c r="A1013" s="201" t="s">
        <v>1317</v>
      </c>
      <c r="B1013" s="101" t="s">
        <v>1426</v>
      </c>
      <c r="C1013" s="2" t="s">
        <v>1297</v>
      </c>
      <c r="D1013" s="217">
        <v>12</v>
      </c>
      <c r="E1013" s="133">
        <v>1516</v>
      </c>
      <c r="F1013" s="189">
        <v>126.33333333333333</v>
      </c>
    </row>
    <row r="1014" spans="1:6" hidden="1" x14ac:dyDescent="0.2">
      <c r="A1014" s="201" t="e">
        <v>#N/A</v>
      </c>
      <c r="B1014" s="101" t="s">
        <v>1247</v>
      </c>
      <c r="C1014" s="2" t="s">
        <v>1463</v>
      </c>
      <c r="D1014" s="133" t="s">
        <v>1317</v>
      </c>
      <c r="E1014" s="133">
        <v>0</v>
      </c>
      <c r="F1014" s="189" t="s">
        <v>1317</v>
      </c>
    </row>
    <row r="1015" spans="1:6" x14ac:dyDescent="0.2">
      <c r="A1015" s="201" t="s">
        <v>1317</v>
      </c>
      <c r="B1015" s="101" t="s">
        <v>1254</v>
      </c>
      <c r="C1015" s="2" t="s">
        <v>1297</v>
      </c>
      <c r="D1015" s="217">
        <v>15</v>
      </c>
      <c r="E1015" s="133">
        <v>1760</v>
      </c>
      <c r="F1015" s="189">
        <v>117.33333333333333</v>
      </c>
    </row>
    <row r="1016" spans="1:6" hidden="1" x14ac:dyDescent="0.2">
      <c r="A1016" s="201" t="e">
        <v>#N/A</v>
      </c>
      <c r="B1016" s="101" t="s">
        <v>1253</v>
      </c>
      <c r="C1016" s="2" t="s">
        <v>1463</v>
      </c>
      <c r="D1016" s="133" t="s">
        <v>1317</v>
      </c>
      <c r="E1016" s="133">
        <v>0</v>
      </c>
      <c r="F1016" s="189" t="s">
        <v>1317</v>
      </c>
    </row>
    <row r="1017" spans="1:6" x14ac:dyDescent="0.2">
      <c r="A1017" s="201" t="s">
        <v>1317</v>
      </c>
      <c r="B1017" s="101" t="s">
        <v>1356</v>
      </c>
      <c r="C1017" s="2" t="s">
        <v>1297</v>
      </c>
      <c r="D1017" s="217">
        <v>12</v>
      </c>
      <c r="E1017" s="133">
        <v>1467</v>
      </c>
      <c r="F1017" s="189">
        <v>122.25</v>
      </c>
    </row>
    <row r="1018" spans="1:6" hidden="1" x14ac:dyDescent="0.2">
      <c r="A1018" s="201" t="e">
        <v>#N/A</v>
      </c>
      <c r="B1018" s="101" t="s">
        <v>1251</v>
      </c>
      <c r="C1018" s="2" t="s">
        <v>1463</v>
      </c>
      <c r="D1018" s="133" t="s">
        <v>1317</v>
      </c>
      <c r="E1018" s="133">
        <v>0</v>
      </c>
      <c r="F1018" s="189" t="s">
        <v>1317</v>
      </c>
    </row>
    <row r="1019" spans="1:6" hidden="1" x14ac:dyDescent="0.2">
      <c r="A1019" s="201" t="e">
        <v>#N/A</v>
      </c>
      <c r="B1019" s="101" t="s">
        <v>1293</v>
      </c>
      <c r="C1019" s="2" t="s">
        <v>1463</v>
      </c>
      <c r="D1019" s="133" t="s">
        <v>1317</v>
      </c>
      <c r="E1019" s="133">
        <v>0</v>
      </c>
      <c r="F1019" s="189" t="s">
        <v>1317</v>
      </c>
    </row>
    <row r="1020" spans="1:6" x14ac:dyDescent="0.2">
      <c r="A1020" s="201" t="s">
        <v>1317</v>
      </c>
      <c r="B1020" s="101" t="s">
        <v>1249</v>
      </c>
      <c r="C1020" s="2" t="s">
        <v>1297</v>
      </c>
      <c r="D1020" s="217">
        <v>33</v>
      </c>
      <c r="E1020" s="133">
        <v>4405</v>
      </c>
      <c r="F1020" s="189">
        <v>133.4848484848485</v>
      </c>
    </row>
    <row r="1021" spans="1:6" hidden="1" x14ac:dyDescent="0.2">
      <c r="A1021" s="202"/>
      <c r="B1021" s="136"/>
      <c r="C1021" s="2" t="s">
        <v>1463</v>
      </c>
      <c r="D1021" s="134">
        <v>138</v>
      </c>
      <c r="E1021" s="134">
        <v>18239</v>
      </c>
      <c r="F1021" s="188">
        <v>132.16666666666666</v>
      </c>
    </row>
    <row r="1022" spans="1:6" hidden="1" x14ac:dyDescent="0.2">
      <c r="A1022" s="201" t="e">
        <v>#N/A</v>
      </c>
      <c r="B1022" s="101" t="s">
        <v>1081</v>
      </c>
      <c r="C1022" s="2" t="s">
        <v>1463</v>
      </c>
      <c r="D1022" s="133" t="s">
        <v>1317</v>
      </c>
      <c r="E1022" s="133">
        <v>0</v>
      </c>
      <c r="F1022" s="189" t="s">
        <v>1317</v>
      </c>
    </row>
    <row r="1023" spans="1:6" hidden="1" x14ac:dyDescent="0.2">
      <c r="A1023" s="201" t="e">
        <v>#N/A</v>
      </c>
      <c r="B1023" s="1" t="s">
        <v>531</v>
      </c>
      <c r="C1023" s="2" t="s">
        <v>1463</v>
      </c>
      <c r="D1023" s="133" t="s">
        <v>1317</v>
      </c>
      <c r="E1023" s="133">
        <v>0</v>
      </c>
      <c r="F1023" s="189" t="s">
        <v>1317</v>
      </c>
    </row>
    <row r="1024" spans="1:6" hidden="1" x14ac:dyDescent="0.2">
      <c r="A1024" s="201" t="e">
        <v>#N/A</v>
      </c>
      <c r="B1024" s="1" t="s">
        <v>246</v>
      </c>
      <c r="C1024" s="2" t="s">
        <v>1463</v>
      </c>
      <c r="D1024" s="133" t="s">
        <v>1317</v>
      </c>
      <c r="E1024" s="133">
        <v>0</v>
      </c>
      <c r="F1024" s="189" t="s">
        <v>1317</v>
      </c>
    </row>
    <row r="1025" spans="1:6" hidden="1" x14ac:dyDescent="0.2">
      <c r="A1025" s="201" t="e">
        <v>#N/A</v>
      </c>
      <c r="B1025" s="1" t="s">
        <v>532</v>
      </c>
      <c r="C1025" s="2" t="s">
        <v>1463</v>
      </c>
      <c r="D1025" s="133" t="s">
        <v>1317</v>
      </c>
      <c r="E1025" s="133">
        <v>0</v>
      </c>
      <c r="F1025" s="189" t="s">
        <v>1317</v>
      </c>
    </row>
    <row r="1026" spans="1:6" hidden="1" x14ac:dyDescent="0.2">
      <c r="A1026" s="201" t="e">
        <v>#N/A</v>
      </c>
      <c r="B1026" s="1" t="s">
        <v>247</v>
      </c>
      <c r="C1026" s="2" t="s">
        <v>1463</v>
      </c>
      <c r="D1026" s="133" t="s">
        <v>1317</v>
      </c>
      <c r="E1026" s="133">
        <v>0</v>
      </c>
      <c r="F1026" s="189" t="s">
        <v>1317</v>
      </c>
    </row>
    <row r="1027" spans="1:6" x14ac:dyDescent="0.2">
      <c r="A1027" s="202"/>
      <c r="B1027" s="136"/>
      <c r="C1027" s="2"/>
      <c r="D1027" s="220">
        <f>SUM(D1007:D1020)</f>
        <v>168</v>
      </c>
      <c r="E1027" s="134">
        <f>SUM(E1007:E1020)</f>
        <v>22226</v>
      </c>
      <c r="F1027" s="188">
        <f>E1027/D1027</f>
        <v>132.29761904761904</v>
      </c>
    </row>
    <row r="1028" spans="1:6" ht="15.75" x14ac:dyDescent="0.25">
      <c r="A1028" s="200" t="s">
        <v>1308</v>
      </c>
      <c r="B1028" s="138" t="s">
        <v>1309</v>
      </c>
      <c r="C1028" s="139" t="s">
        <v>1069</v>
      </c>
      <c r="D1028" s="219"/>
      <c r="E1028" s="143"/>
      <c r="F1028" s="187" t="s">
        <v>1317</v>
      </c>
    </row>
    <row r="1029" spans="1:6" hidden="1" x14ac:dyDescent="0.2">
      <c r="A1029" s="201" t="e">
        <v>#N/A</v>
      </c>
      <c r="B1029" s="1" t="s">
        <v>81</v>
      </c>
      <c r="C1029" s="2" t="s">
        <v>1463</v>
      </c>
      <c r="D1029" s="133" t="s">
        <v>1317</v>
      </c>
      <c r="E1029" s="133">
        <v>0</v>
      </c>
      <c r="F1029" s="189" t="s">
        <v>1317</v>
      </c>
    </row>
    <row r="1030" spans="1:6" hidden="1" x14ac:dyDescent="0.2">
      <c r="A1030" s="201" t="e">
        <v>#N/A</v>
      </c>
      <c r="B1030" s="1" t="s">
        <v>82</v>
      </c>
      <c r="C1030" s="2" t="s">
        <v>1463</v>
      </c>
      <c r="D1030" s="133" t="s">
        <v>1317</v>
      </c>
      <c r="E1030" s="133">
        <v>0</v>
      </c>
      <c r="F1030" s="189" t="s">
        <v>1317</v>
      </c>
    </row>
    <row r="1031" spans="1:6" hidden="1" x14ac:dyDescent="0.2">
      <c r="A1031" s="201" t="e">
        <v>#N/A</v>
      </c>
      <c r="B1031" s="1" t="s">
        <v>83</v>
      </c>
      <c r="C1031" s="2" t="s">
        <v>1463</v>
      </c>
      <c r="D1031" s="133" t="s">
        <v>1317</v>
      </c>
      <c r="E1031" s="133">
        <v>0</v>
      </c>
      <c r="F1031" s="189" t="s">
        <v>1317</v>
      </c>
    </row>
    <row r="1032" spans="1:6" hidden="1" x14ac:dyDescent="0.2">
      <c r="A1032" s="201" t="e">
        <v>#N/A</v>
      </c>
      <c r="B1032" s="1" t="s">
        <v>84</v>
      </c>
      <c r="C1032" s="2" t="s">
        <v>1463</v>
      </c>
      <c r="D1032" s="133" t="s">
        <v>1317</v>
      </c>
      <c r="E1032" s="133">
        <v>0</v>
      </c>
      <c r="F1032" s="189" t="s">
        <v>1317</v>
      </c>
    </row>
    <row r="1033" spans="1:6" hidden="1" x14ac:dyDescent="0.2">
      <c r="A1033" s="201" t="e">
        <v>#N/A</v>
      </c>
      <c r="B1033" s="1" t="s">
        <v>85</v>
      </c>
      <c r="C1033" s="2" t="s">
        <v>1463</v>
      </c>
      <c r="D1033" s="133" t="s">
        <v>1317</v>
      </c>
      <c r="E1033" s="133">
        <v>0</v>
      </c>
      <c r="F1033" s="189" t="s">
        <v>1317</v>
      </c>
    </row>
    <row r="1034" spans="1:6" hidden="1" x14ac:dyDescent="0.2">
      <c r="A1034" s="201" t="e">
        <v>#N/A</v>
      </c>
      <c r="B1034" s="1" t="s">
        <v>86</v>
      </c>
      <c r="C1034" s="2" t="s">
        <v>1463</v>
      </c>
      <c r="D1034" s="133" t="s">
        <v>1317</v>
      </c>
      <c r="E1034" s="133">
        <v>0</v>
      </c>
      <c r="F1034" s="189" t="s">
        <v>1317</v>
      </c>
    </row>
    <row r="1035" spans="1:6" x14ac:dyDescent="0.2">
      <c r="A1035" s="201" t="s">
        <v>1317</v>
      </c>
      <c r="B1035" s="1" t="s">
        <v>87</v>
      </c>
      <c r="C1035" s="2" t="s">
        <v>1297</v>
      </c>
      <c r="D1035" s="217">
        <v>45</v>
      </c>
      <c r="E1035" s="133">
        <v>6586</v>
      </c>
      <c r="F1035" s="189">
        <v>146.35555555555555</v>
      </c>
    </row>
    <row r="1036" spans="1:6" x14ac:dyDescent="0.2">
      <c r="A1036" s="201">
        <v>36</v>
      </c>
      <c r="B1036" s="101" t="s">
        <v>352</v>
      </c>
      <c r="C1036" s="2" t="s">
        <v>1297</v>
      </c>
      <c r="D1036" s="217">
        <v>62</v>
      </c>
      <c r="E1036" s="133">
        <v>10780</v>
      </c>
      <c r="F1036" s="189">
        <v>173.87096774193549</v>
      </c>
    </row>
    <row r="1037" spans="1:6" hidden="1" x14ac:dyDescent="0.2">
      <c r="A1037" s="201" t="e">
        <v>#N/A</v>
      </c>
      <c r="B1037" s="1" t="s">
        <v>88</v>
      </c>
      <c r="C1037" s="2" t="s">
        <v>1463</v>
      </c>
      <c r="D1037" s="133" t="s">
        <v>1317</v>
      </c>
      <c r="E1037" s="133">
        <v>0</v>
      </c>
      <c r="F1037" s="189" t="s">
        <v>1317</v>
      </c>
    </row>
    <row r="1038" spans="1:6" hidden="1" x14ac:dyDescent="0.2">
      <c r="A1038" s="201" t="e">
        <v>#N/A</v>
      </c>
      <c r="B1038" s="101" t="s">
        <v>279</v>
      </c>
      <c r="C1038" s="2" t="s">
        <v>1463</v>
      </c>
      <c r="D1038" s="133" t="s">
        <v>1317</v>
      </c>
      <c r="E1038" s="133">
        <v>0</v>
      </c>
      <c r="F1038" s="189" t="s">
        <v>1317</v>
      </c>
    </row>
    <row r="1039" spans="1:6" x14ac:dyDescent="0.2">
      <c r="A1039" s="201" t="s">
        <v>1317</v>
      </c>
      <c r="B1039" s="101" t="s">
        <v>1339</v>
      </c>
      <c r="C1039" s="2" t="s">
        <v>1297</v>
      </c>
      <c r="D1039" s="217">
        <v>42</v>
      </c>
      <c r="E1039" s="133">
        <v>6920</v>
      </c>
      <c r="F1039" s="189">
        <v>164.76190476190476</v>
      </c>
    </row>
    <row r="1040" spans="1:6" hidden="1" x14ac:dyDescent="0.2">
      <c r="A1040" s="201" t="e">
        <v>#N/A</v>
      </c>
      <c r="B1040" s="101" t="s">
        <v>1189</v>
      </c>
      <c r="C1040" s="2" t="s">
        <v>1463</v>
      </c>
      <c r="D1040" s="133" t="s">
        <v>1317</v>
      </c>
      <c r="E1040" s="133">
        <v>0</v>
      </c>
      <c r="F1040" s="189" t="s">
        <v>1317</v>
      </c>
    </row>
    <row r="1041" spans="1:6" hidden="1" x14ac:dyDescent="0.2">
      <c r="A1041" s="201" t="e">
        <v>#N/A</v>
      </c>
      <c r="B1041" s="1" t="s">
        <v>89</v>
      </c>
      <c r="C1041" s="2" t="s">
        <v>1463</v>
      </c>
      <c r="D1041" s="133" t="s">
        <v>1317</v>
      </c>
      <c r="E1041" s="133">
        <v>0</v>
      </c>
      <c r="F1041" s="189" t="s">
        <v>1317</v>
      </c>
    </row>
    <row r="1042" spans="1:6" x14ac:dyDescent="0.2">
      <c r="A1042" s="201">
        <v>12</v>
      </c>
      <c r="B1042" s="101" t="s">
        <v>280</v>
      </c>
      <c r="C1042" s="2" t="s">
        <v>1297</v>
      </c>
      <c r="D1042" s="217">
        <v>62</v>
      </c>
      <c r="E1042" s="133">
        <v>11627</v>
      </c>
      <c r="F1042" s="189">
        <v>187.53225806451613</v>
      </c>
    </row>
    <row r="1043" spans="1:6" hidden="1" x14ac:dyDescent="0.2">
      <c r="A1043" s="201" t="e">
        <v>#N/A</v>
      </c>
      <c r="B1043" s="101" t="s">
        <v>1199</v>
      </c>
      <c r="C1043" s="2" t="s">
        <v>1463</v>
      </c>
      <c r="D1043" s="133" t="s">
        <v>1317</v>
      </c>
      <c r="E1043" s="133">
        <v>0</v>
      </c>
      <c r="F1043" s="189" t="s">
        <v>1317</v>
      </c>
    </row>
    <row r="1044" spans="1:6" x14ac:dyDescent="0.2">
      <c r="A1044" s="201" t="s">
        <v>1317</v>
      </c>
      <c r="B1044" s="101" t="s">
        <v>1418</v>
      </c>
      <c r="C1044" s="2" t="s">
        <v>1297</v>
      </c>
      <c r="D1044" s="217">
        <v>3</v>
      </c>
      <c r="E1044" s="133">
        <v>332</v>
      </c>
      <c r="F1044" s="189">
        <v>110.66666666666667</v>
      </c>
    </row>
    <row r="1045" spans="1:6" x14ac:dyDescent="0.2">
      <c r="A1045" s="201" t="s">
        <v>1317</v>
      </c>
      <c r="B1045" s="1" t="s">
        <v>90</v>
      </c>
      <c r="C1045" s="2" t="s">
        <v>1297</v>
      </c>
      <c r="D1045" s="217">
        <v>39</v>
      </c>
      <c r="E1045" s="133">
        <v>6814</v>
      </c>
      <c r="F1045" s="189">
        <v>174.71794871794873</v>
      </c>
    </row>
    <row r="1046" spans="1:6" x14ac:dyDescent="0.2">
      <c r="A1046" s="201">
        <v>63</v>
      </c>
      <c r="B1046" s="1" t="s">
        <v>91</v>
      </c>
      <c r="C1046" s="2" t="s">
        <v>1297</v>
      </c>
      <c r="D1046" s="217">
        <v>68</v>
      </c>
      <c r="E1046" s="133">
        <v>11132</v>
      </c>
      <c r="F1046" s="189">
        <v>163.70588235294119</v>
      </c>
    </row>
    <row r="1047" spans="1:6" x14ac:dyDescent="0.2">
      <c r="A1047" s="201" t="s">
        <v>1317</v>
      </c>
      <c r="B1047" s="1" t="s">
        <v>92</v>
      </c>
      <c r="C1047" s="2" t="s">
        <v>1297</v>
      </c>
      <c r="D1047" s="217">
        <v>42</v>
      </c>
      <c r="E1047" s="133">
        <v>6762</v>
      </c>
      <c r="F1047" s="189">
        <v>161</v>
      </c>
    </row>
    <row r="1048" spans="1:6" hidden="1" x14ac:dyDescent="0.2">
      <c r="A1048" s="201" t="e">
        <v>#N/A</v>
      </c>
      <c r="B1048" s="101" t="s">
        <v>1154</v>
      </c>
      <c r="C1048" s="2" t="s">
        <v>1463</v>
      </c>
      <c r="D1048" s="133" t="s">
        <v>1317</v>
      </c>
      <c r="E1048" s="133">
        <v>0</v>
      </c>
      <c r="F1048" s="189" t="s">
        <v>1317</v>
      </c>
    </row>
    <row r="1049" spans="1:6" x14ac:dyDescent="0.2">
      <c r="A1049" s="201" t="s">
        <v>1317</v>
      </c>
      <c r="B1049" s="101" t="s">
        <v>1158</v>
      </c>
      <c r="C1049" s="2" t="s">
        <v>1297</v>
      </c>
      <c r="D1049" s="217">
        <v>39</v>
      </c>
      <c r="E1049" s="133">
        <v>6746</v>
      </c>
      <c r="F1049" s="189">
        <v>172.97435897435898</v>
      </c>
    </row>
    <row r="1050" spans="1:6" hidden="1" x14ac:dyDescent="0.2">
      <c r="A1050" s="201" t="e">
        <v>#N/A</v>
      </c>
      <c r="B1050" s="1" t="s">
        <v>93</v>
      </c>
      <c r="C1050" s="2" t="s">
        <v>1463</v>
      </c>
      <c r="D1050" s="133" t="s">
        <v>1317</v>
      </c>
      <c r="E1050" s="133">
        <v>0</v>
      </c>
      <c r="F1050" s="189" t="s">
        <v>1317</v>
      </c>
    </row>
    <row r="1051" spans="1:6" hidden="1" x14ac:dyDescent="0.2">
      <c r="A1051" s="201" t="e">
        <v>#N/A</v>
      </c>
      <c r="B1051" s="1" t="s">
        <v>94</v>
      </c>
      <c r="C1051" s="2" t="s">
        <v>1463</v>
      </c>
      <c r="D1051" s="133" t="s">
        <v>1317</v>
      </c>
      <c r="E1051" s="133">
        <v>0</v>
      </c>
      <c r="F1051" s="189" t="s">
        <v>1317</v>
      </c>
    </row>
    <row r="1052" spans="1:6" hidden="1" x14ac:dyDescent="0.2">
      <c r="A1052" s="201" t="e">
        <v>#N/A</v>
      </c>
      <c r="B1052" s="101" t="s">
        <v>1076</v>
      </c>
      <c r="C1052" s="2" t="s">
        <v>1463</v>
      </c>
      <c r="D1052" s="133" t="s">
        <v>1317</v>
      </c>
      <c r="E1052" s="133">
        <v>0</v>
      </c>
      <c r="F1052" s="189" t="s">
        <v>1317</v>
      </c>
    </row>
    <row r="1053" spans="1:6" x14ac:dyDescent="0.2">
      <c r="A1053" s="201" t="s">
        <v>1317</v>
      </c>
      <c r="B1053" s="1" t="s">
        <v>95</v>
      </c>
      <c r="C1053" s="2" t="s">
        <v>1297</v>
      </c>
      <c r="D1053" s="217">
        <v>3</v>
      </c>
      <c r="E1053" s="133">
        <v>455</v>
      </c>
      <c r="F1053" s="189">
        <v>151.66666666666666</v>
      </c>
    </row>
    <row r="1054" spans="1:6" x14ac:dyDescent="0.2">
      <c r="A1054" s="202"/>
      <c r="B1054" s="136"/>
      <c r="C1054" s="137" t="s">
        <v>1069</v>
      </c>
      <c r="D1054" s="220">
        <v>405</v>
      </c>
      <c r="E1054" s="134">
        <v>68154</v>
      </c>
      <c r="F1054" s="188">
        <v>168.28148148148148</v>
      </c>
    </row>
    <row r="1055" spans="1:6" ht="15.75" x14ac:dyDescent="0.25">
      <c r="A1055" s="200" t="s">
        <v>249</v>
      </c>
      <c r="B1055" s="138" t="s">
        <v>195</v>
      </c>
      <c r="C1055" s="137" t="s">
        <v>1069</v>
      </c>
      <c r="D1055" s="219"/>
      <c r="E1055" s="143"/>
      <c r="F1055" s="187" t="s">
        <v>1317</v>
      </c>
    </row>
    <row r="1056" spans="1:6" hidden="1" x14ac:dyDescent="0.2">
      <c r="A1056" s="201" t="e">
        <v>#N/A</v>
      </c>
      <c r="B1056" s="1" t="s">
        <v>248</v>
      </c>
      <c r="C1056" s="2" t="s">
        <v>1463</v>
      </c>
      <c r="D1056" s="133" t="s">
        <v>1317</v>
      </c>
      <c r="E1056" s="133">
        <v>0</v>
      </c>
      <c r="F1056" s="189" t="s">
        <v>1317</v>
      </c>
    </row>
    <row r="1057" spans="1:6" hidden="1" x14ac:dyDescent="0.2">
      <c r="A1057" s="201" t="e">
        <v>#N/A</v>
      </c>
      <c r="B1057" s="1" t="s">
        <v>250</v>
      </c>
      <c r="C1057" s="2" t="s">
        <v>1463</v>
      </c>
      <c r="D1057" s="133" t="s">
        <v>1317</v>
      </c>
      <c r="E1057" s="133">
        <v>0</v>
      </c>
      <c r="F1057" s="189" t="s">
        <v>1317</v>
      </c>
    </row>
    <row r="1058" spans="1:6" hidden="1" x14ac:dyDescent="0.2">
      <c r="A1058" s="201" t="e">
        <v>#N/A</v>
      </c>
      <c r="B1058" s="1" t="s">
        <v>251</v>
      </c>
      <c r="C1058" s="2" t="s">
        <v>1463</v>
      </c>
      <c r="D1058" s="133" t="s">
        <v>1317</v>
      </c>
      <c r="E1058" s="133">
        <v>0</v>
      </c>
      <c r="F1058" s="189" t="s">
        <v>1317</v>
      </c>
    </row>
    <row r="1059" spans="1:6" x14ac:dyDescent="0.2">
      <c r="A1059" s="201" t="s">
        <v>1317</v>
      </c>
      <c r="B1059" s="1" t="s">
        <v>252</v>
      </c>
      <c r="C1059" s="2" t="s">
        <v>1297</v>
      </c>
      <c r="D1059" s="217">
        <v>36</v>
      </c>
      <c r="E1059" s="133">
        <v>5220</v>
      </c>
      <c r="F1059" s="189">
        <v>145</v>
      </c>
    </row>
    <row r="1060" spans="1:6" hidden="1" x14ac:dyDescent="0.2">
      <c r="A1060" s="201" t="e">
        <v>#N/A</v>
      </c>
      <c r="B1060" s="1" t="s">
        <v>253</v>
      </c>
      <c r="C1060" s="2" t="s">
        <v>1463</v>
      </c>
      <c r="D1060" s="133" t="s">
        <v>1317</v>
      </c>
      <c r="E1060" s="133">
        <v>0</v>
      </c>
      <c r="F1060" s="189" t="s">
        <v>1317</v>
      </c>
    </row>
    <row r="1061" spans="1:6" x14ac:dyDescent="0.2">
      <c r="A1061" s="201" t="s">
        <v>1317</v>
      </c>
      <c r="B1061" s="1" t="s">
        <v>254</v>
      </c>
      <c r="C1061" s="2" t="s">
        <v>1297</v>
      </c>
      <c r="D1061" s="217">
        <v>24</v>
      </c>
      <c r="E1061" s="133">
        <v>3247</v>
      </c>
      <c r="F1061" s="189">
        <v>135.29166666666666</v>
      </c>
    </row>
    <row r="1062" spans="1:6" hidden="1" x14ac:dyDescent="0.2">
      <c r="A1062" s="201" t="e">
        <v>#N/A</v>
      </c>
      <c r="B1062" s="1" t="s">
        <v>255</v>
      </c>
      <c r="C1062" s="2" t="s">
        <v>1463</v>
      </c>
      <c r="D1062" s="133" t="s">
        <v>1317</v>
      </c>
      <c r="E1062" s="133">
        <v>0</v>
      </c>
      <c r="F1062" s="189" t="s">
        <v>1317</v>
      </c>
    </row>
    <row r="1063" spans="1:6" hidden="1" x14ac:dyDescent="0.2">
      <c r="A1063" s="201" t="e">
        <v>#N/A</v>
      </c>
      <c r="B1063" s="1" t="s">
        <v>256</v>
      </c>
      <c r="C1063" s="2" t="s">
        <v>1463</v>
      </c>
      <c r="D1063" s="133" t="s">
        <v>1317</v>
      </c>
      <c r="E1063" s="133">
        <v>0</v>
      </c>
      <c r="F1063" s="189" t="s">
        <v>1317</v>
      </c>
    </row>
    <row r="1064" spans="1:6" x14ac:dyDescent="0.2">
      <c r="A1064" s="201" t="s">
        <v>1317</v>
      </c>
      <c r="B1064" s="1" t="s">
        <v>257</v>
      </c>
      <c r="C1064" s="2" t="s">
        <v>1297</v>
      </c>
      <c r="D1064" s="217">
        <v>3</v>
      </c>
      <c r="E1064" s="133">
        <v>453</v>
      </c>
      <c r="F1064" s="189">
        <v>151</v>
      </c>
    </row>
    <row r="1065" spans="1:6" x14ac:dyDescent="0.2">
      <c r="A1065" s="201" t="s">
        <v>1317</v>
      </c>
      <c r="B1065" s="1" t="s">
        <v>258</v>
      </c>
      <c r="C1065" s="2" t="s">
        <v>1297</v>
      </c>
      <c r="D1065" s="217">
        <v>45</v>
      </c>
      <c r="E1065" s="133">
        <v>7021</v>
      </c>
      <c r="F1065" s="189">
        <v>156.02222222222221</v>
      </c>
    </row>
    <row r="1066" spans="1:6" x14ac:dyDescent="0.2">
      <c r="A1066" s="201" t="s">
        <v>1317</v>
      </c>
      <c r="B1066" s="1" t="s">
        <v>259</v>
      </c>
      <c r="C1066" s="2" t="s">
        <v>1297</v>
      </c>
      <c r="D1066" s="217">
        <v>18</v>
      </c>
      <c r="E1066" s="133">
        <v>2873</v>
      </c>
      <c r="F1066" s="189">
        <v>159.61111111111111</v>
      </c>
    </row>
    <row r="1067" spans="1:6" hidden="1" x14ac:dyDescent="0.2">
      <c r="A1067" s="201" t="e">
        <v>#N/A</v>
      </c>
      <c r="B1067" s="1" t="s">
        <v>260</v>
      </c>
      <c r="C1067" s="2" t="s">
        <v>1463</v>
      </c>
      <c r="D1067" s="133" t="s">
        <v>1317</v>
      </c>
      <c r="E1067" s="133">
        <v>0</v>
      </c>
      <c r="F1067" s="189" t="s">
        <v>1317</v>
      </c>
    </row>
    <row r="1068" spans="1:6" x14ac:dyDescent="0.2">
      <c r="A1068" s="201" t="e">
        <v>#N/A</v>
      </c>
      <c r="B1068" s="1" t="s">
        <v>261</v>
      </c>
      <c r="C1068" s="2" t="s">
        <v>1297</v>
      </c>
      <c r="D1068" s="217">
        <v>30</v>
      </c>
      <c r="E1068" s="133">
        <v>4328</v>
      </c>
      <c r="F1068" s="189">
        <v>144.26666666666668</v>
      </c>
    </row>
    <row r="1069" spans="1:6" x14ac:dyDescent="0.2">
      <c r="A1069" s="201" t="e">
        <v>#N/A</v>
      </c>
      <c r="B1069" s="101" t="s">
        <v>262</v>
      </c>
      <c r="C1069" s="2" t="s">
        <v>1297</v>
      </c>
      <c r="D1069" s="217">
        <v>6</v>
      </c>
      <c r="E1069" s="133">
        <v>856</v>
      </c>
      <c r="F1069" s="189">
        <v>142.66666666666666</v>
      </c>
    </row>
    <row r="1070" spans="1:6" hidden="1" x14ac:dyDescent="0.2">
      <c r="A1070" s="201" t="e">
        <v>#N/A</v>
      </c>
      <c r="B1070" s="1" t="s">
        <v>263</v>
      </c>
      <c r="C1070" s="2" t="s">
        <v>1463</v>
      </c>
      <c r="D1070" s="133" t="s">
        <v>1317</v>
      </c>
      <c r="E1070" s="133">
        <v>0</v>
      </c>
      <c r="F1070" s="189" t="s">
        <v>1317</v>
      </c>
    </row>
    <row r="1071" spans="1:6" x14ac:dyDescent="0.2">
      <c r="A1071" s="201" t="e">
        <v>#N/A</v>
      </c>
      <c r="B1071" s="1" t="s">
        <v>266</v>
      </c>
      <c r="C1071" s="2" t="s">
        <v>1297</v>
      </c>
      <c r="D1071" s="217">
        <v>25</v>
      </c>
      <c r="E1071" s="133">
        <v>3205</v>
      </c>
      <c r="F1071" s="189">
        <v>128.19999999999999</v>
      </c>
    </row>
    <row r="1072" spans="1:6" hidden="1" x14ac:dyDescent="0.2">
      <c r="A1072" s="201" t="e">
        <v>#N/A</v>
      </c>
      <c r="B1072" s="1" t="s">
        <v>267</v>
      </c>
      <c r="C1072" s="2" t="s">
        <v>1463</v>
      </c>
      <c r="D1072" s="133" t="s">
        <v>1317</v>
      </c>
      <c r="E1072" s="133">
        <v>0</v>
      </c>
      <c r="F1072" s="189" t="s">
        <v>1317</v>
      </c>
    </row>
    <row r="1073" spans="1:6" x14ac:dyDescent="0.2">
      <c r="A1073" s="201" t="s">
        <v>1317</v>
      </c>
      <c r="B1073" s="101" t="s">
        <v>1292</v>
      </c>
      <c r="C1073" s="2" t="s">
        <v>1297</v>
      </c>
      <c r="D1073" s="217">
        <v>33</v>
      </c>
      <c r="E1073" s="133">
        <v>4997</v>
      </c>
      <c r="F1073" s="189">
        <v>151.42424242424244</v>
      </c>
    </row>
    <row r="1074" spans="1:6" x14ac:dyDescent="0.2">
      <c r="A1074" s="201" t="e">
        <v>#N/A</v>
      </c>
      <c r="B1074" s="1" t="s">
        <v>268</v>
      </c>
      <c r="C1074" s="2" t="s">
        <v>1297</v>
      </c>
      <c r="D1074" s="217">
        <v>21</v>
      </c>
      <c r="E1074" s="133">
        <v>2392</v>
      </c>
      <c r="F1074" s="189">
        <v>113.9047619047619</v>
      </c>
    </row>
    <row r="1075" spans="1:6" hidden="1" x14ac:dyDescent="0.2">
      <c r="A1075" s="201" t="e">
        <v>#N/A</v>
      </c>
      <c r="B1075" s="1" t="s">
        <v>269</v>
      </c>
      <c r="C1075" s="2" t="s">
        <v>1463</v>
      </c>
      <c r="D1075" s="133" t="s">
        <v>1317</v>
      </c>
      <c r="E1075" s="133">
        <v>0</v>
      </c>
      <c r="F1075" s="189" t="s">
        <v>1317</v>
      </c>
    </row>
    <row r="1076" spans="1:6" hidden="1" x14ac:dyDescent="0.2">
      <c r="A1076" s="201" t="e">
        <v>#N/A</v>
      </c>
      <c r="B1076" s="1" t="s">
        <v>270</v>
      </c>
      <c r="C1076" s="2" t="s">
        <v>1463</v>
      </c>
      <c r="D1076" s="133" t="s">
        <v>1317</v>
      </c>
      <c r="E1076" s="133">
        <v>0</v>
      </c>
      <c r="F1076" s="189" t="s">
        <v>1317</v>
      </c>
    </row>
    <row r="1077" spans="1:6" hidden="1" x14ac:dyDescent="0.2">
      <c r="A1077" s="201" t="e">
        <v>#N/A</v>
      </c>
      <c r="B1077" s="1" t="s">
        <v>271</v>
      </c>
      <c r="C1077" s="2" t="s">
        <v>1463</v>
      </c>
      <c r="D1077" s="133" t="s">
        <v>1317</v>
      </c>
      <c r="E1077" s="133">
        <v>0</v>
      </c>
      <c r="F1077" s="189" t="s">
        <v>1317</v>
      </c>
    </row>
    <row r="1078" spans="1:6" hidden="1" x14ac:dyDescent="0.2">
      <c r="A1078" s="201" t="e">
        <v>#N/A</v>
      </c>
      <c r="B1078" s="1" t="s">
        <v>272</v>
      </c>
      <c r="C1078" s="2" t="s">
        <v>1463</v>
      </c>
      <c r="D1078" s="133" t="s">
        <v>1317</v>
      </c>
      <c r="E1078" s="133">
        <v>0</v>
      </c>
      <c r="F1078" s="189" t="s">
        <v>1317</v>
      </c>
    </row>
    <row r="1079" spans="1:6" x14ac:dyDescent="0.2">
      <c r="A1079" s="201" t="e">
        <v>#N/A</v>
      </c>
      <c r="B1079" s="1" t="s">
        <v>273</v>
      </c>
      <c r="C1079" s="2" t="s">
        <v>1297</v>
      </c>
      <c r="D1079" s="217">
        <v>24</v>
      </c>
      <c r="E1079" s="133">
        <v>2799</v>
      </c>
      <c r="F1079" s="189">
        <v>116.625</v>
      </c>
    </row>
    <row r="1080" spans="1:6" x14ac:dyDescent="0.2">
      <c r="A1080" s="201" t="s">
        <v>1317</v>
      </c>
      <c r="B1080" s="1" t="s">
        <v>274</v>
      </c>
      <c r="C1080" s="2" t="s">
        <v>1297</v>
      </c>
      <c r="D1080" s="217">
        <v>45</v>
      </c>
      <c r="E1080" s="133">
        <v>7473</v>
      </c>
      <c r="F1080" s="189">
        <v>166.06666666666666</v>
      </c>
    </row>
    <row r="1081" spans="1:6" x14ac:dyDescent="0.2">
      <c r="A1081" s="201">
        <v>57</v>
      </c>
      <c r="B1081" s="1" t="s">
        <v>275</v>
      </c>
      <c r="C1081" s="2" t="s">
        <v>1297</v>
      </c>
      <c r="D1081" s="217">
        <v>50</v>
      </c>
      <c r="E1081" s="133">
        <v>8253</v>
      </c>
      <c r="F1081" s="189">
        <v>165.06</v>
      </c>
    </row>
    <row r="1082" spans="1:6" hidden="1" x14ac:dyDescent="0.2">
      <c r="A1082" s="201" t="e">
        <v>#N/A</v>
      </c>
      <c r="B1082" s="1" t="s">
        <v>276</v>
      </c>
      <c r="C1082" s="2" t="s">
        <v>1463</v>
      </c>
      <c r="D1082" s="133" t="s">
        <v>1317</v>
      </c>
      <c r="E1082" s="133">
        <v>0</v>
      </c>
      <c r="F1082" s="189" t="s">
        <v>1317</v>
      </c>
    </row>
    <row r="1083" spans="1:6" x14ac:dyDescent="0.2">
      <c r="A1083" s="201">
        <v>84</v>
      </c>
      <c r="B1083" s="1" t="s">
        <v>277</v>
      </c>
      <c r="C1083" s="2" t="s">
        <v>1297</v>
      </c>
      <c r="D1083" s="217">
        <v>54</v>
      </c>
      <c r="E1083" s="133">
        <v>8427</v>
      </c>
      <c r="F1083" s="189">
        <v>156.05555555555554</v>
      </c>
    </row>
    <row r="1084" spans="1:6" hidden="1" x14ac:dyDescent="0.2">
      <c r="A1084" s="201" t="e">
        <v>#N/A</v>
      </c>
      <c r="B1084" s="1" t="s">
        <v>278</v>
      </c>
      <c r="C1084" s="2" t="s">
        <v>1463</v>
      </c>
      <c r="D1084" s="133" t="s">
        <v>1317</v>
      </c>
      <c r="E1084" s="133">
        <v>0</v>
      </c>
      <c r="F1084" s="189" t="s">
        <v>1317</v>
      </c>
    </row>
    <row r="1085" spans="1:6" x14ac:dyDescent="0.2">
      <c r="A1085" s="202"/>
      <c r="B1085" s="136"/>
      <c r="C1085" s="137" t="s">
        <v>1069</v>
      </c>
      <c r="D1085" s="220">
        <v>414</v>
      </c>
      <c r="E1085" s="134">
        <v>61544</v>
      </c>
      <c r="F1085" s="188">
        <v>148.65700483091788</v>
      </c>
    </row>
    <row r="1086" spans="1:6" ht="15.75" x14ac:dyDescent="0.25">
      <c r="A1086" s="200" t="s">
        <v>283</v>
      </c>
      <c r="B1086" s="138" t="s">
        <v>198</v>
      </c>
      <c r="C1086" s="139" t="s">
        <v>1069</v>
      </c>
      <c r="D1086" s="219"/>
      <c r="E1086" s="143"/>
      <c r="F1086" s="187" t="s">
        <v>1317</v>
      </c>
    </row>
    <row r="1087" spans="1:6" hidden="1" x14ac:dyDescent="0.2">
      <c r="A1087" s="201" t="e">
        <v>#N/A</v>
      </c>
      <c r="B1087" s="1" t="s">
        <v>284</v>
      </c>
      <c r="C1087" s="2" t="s">
        <v>1463</v>
      </c>
      <c r="D1087" s="133" t="s">
        <v>1317</v>
      </c>
      <c r="E1087" s="133">
        <v>0</v>
      </c>
      <c r="F1087" s="189" t="s">
        <v>1317</v>
      </c>
    </row>
    <row r="1088" spans="1:6" hidden="1" x14ac:dyDescent="0.2">
      <c r="A1088" s="201" t="e">
        <v>#N/A</v>
      </c>
      <c r="B1088" s="1" t="s">
        <v>285</v>
      </c>
      <c r="C1088" s="2" t="s">
        <v>1463</v>
      </c>
      <c r="D1088" s="133" t="s">
        <v>1317</v>
      </c>
      <c r="E1088" s="133">
        <v>0</v>
      </c>
      <c r="F1088" s="189" t="s">
        <v>1317</v>
      </c>
    </row>
    <row r="1089" spans="1:6" x14ac:dyDescent="0.2">
      <c r="A1089" s="201" t="s">
        <v>1317</v>
      </c>
      <c r="B1089" s="1" t="s">
        <v>286</v>
      </c>
      <c r="C1089" s="2" t="s">
        <v>1297</v>
      </c>
      <c r="D1089" s="217">
        <v>25</v>
      </c>
      <c r="E1089" s="133">
        <v>4108</v>
      </c>
      <c r="F1089" s="189">
        <v>164.32</v>
      </c>
    </row>
    <row r="1090" spans="1:6" x14ac:dyDescent="0.2">
      <c r="A1090" s="201" t="e">
        <v>#N/A</v>
      </c>
      <c r="B1090" s="1" t="s">
        <v>287</v>
      </c>
      <c r="C1090" s="2" t="s">
        <v>1297</v>
      </c>
      <c r="D1090" s="217">
        <v>41</v>
      </c>
      <c r="E1090" s="133">
        <v>5501</v>
      </c>
      <c r="F1090" s="189">
        <v>134.17073170731706</v>
      </c>
    </row>
    <row r="1091" spans="1:6" hidden="1" x14ac:dyDescent="0.2">
      <c r="A1091" s="201" t="e">
        <v>#N/A</v>
      </c>
      <c r="B1091" s="1" t="s">
        <v>288</v>
      </c>
      <c r="C1091" s="2" t="s">
        <v>1463</v>
      </c>
      <c r="D1091" s="133" t="s">
        <v>1317</v>
      </c>
      <c r="E1091" s="133">
        <v>0</v>
      </c>
      <c r="F1091" s="189" t="s">
        <v>1317</v>
      </c>
    </row>
    <row r="1092" spans="1:6" x14ac:dyDescent="0.2">
      <c r="A1092" s="201" t="s">
        <v>1317</v>
      </c>
      <c r="B1092" s="1" t="s">
        <v>289</v>
      </c>
      <c r="C1092" s="2" t="s">
        <v>1297</v>
      </c>
      <c r="D1092" s="217">
        <v>36</v>
      </c>
      <c r="E1092" s="133">
        <v>5239</v>
      </c>
      <c r="F1092" s="189">
        <v>145.52777777777777</v>
      </c>
    </row>
    <row r="1093" spans="1:6" x14ac:dyDescent="0.2">
      <c r="A1093" s="201" t="e">
        <v>#N/A</v>
      </c>
      <c r="B1093" s="1" t="s">
        <v>290</v>
      </c>
      <c r="C1093" s="2" t="s">
        <v>1297</v>
      </c>
      <c r="D1093" s="217">
        <v>33</v>
      </c>
      <c r="E1093" s="133">
        <v>4036</v>
      </c>
      <c r="F1093" s="189">
        <v>122.3030303030303</v>
      </c>
    </row>
    <row r="1094" spans="1:6" x14ac:dyDescent="0.2">
      <c r="A1094" s="201" t="s">
        <v>1317</v>
      </c>
      <c r="B1094" s="1" t="s">
        <v>291</v>
      </c>
      <c r="C1094" s="2" t="s">
        <v>1297</v>
      </c>
      <c r="D1094" s="217">
        <v>30</v>
      </c>
      <c r="E1094" s="133">
        <v>5016</v>
      </c>
      <c r="F1094" s="189">
        <v>167.2</v>
      </c>
    </row>
    <row r="1095" spans="1:6" hidden="1" x14ac:dyDescent="0.2">
      <c r="A1095" s="201" t="e">
        <v>#N/A</v>
      </c>
      <c r="B1095" s="142" t="s">
        <v>292</v>
      </c>
      <c r="C1095" s="2" t="s">
        <v>1463</v>
      </c>
      <c r="D1095" s="133" t="s">
        <v>1317</v>
      </c>
      <c r="E1095" s="133">
        <v>0</v>
      </c>
      <c r="F1095" s="189" t="s">
        <v>1317</v>
      </c>
    </row>
    <row r="1096" spans="1:6" hidden="1" x14ac:dyDescent="0.2">
      <c r="A1096" s="201" t="e">
        <v>#N/A</v>
      </c>
      <c r="B1096" s="1" t="s">
        <v>293</v>
      </c>
      <c r="C1096" s="2" t="s">
        <v>1463</v>
      </c>
      <c r="D1096" s="133" t="s">
        <v>1317</v>
      </c>
      <c r="E1096" s="133">
        <v>0</v>
      </c>
      <c r="F1096" s="189" t="s">
        <v>1317</v>
      </c>
    </row>
    <row r="1097" spans="1:6" hidden="1" x14ac:dyDescent="0.2">
      <c r="A1097" s="201" t="e">
        <v>#N/A</v>
      </c>
      <c r="B1097" s="1" t="s">
        <v>294</v>
      </c>
      <c r="C1097" s="2" t="s">
        <v>1463</v>
      </c>
      <c r="D1097" s="133" t="s">
        <v>1317</v>
      </c>
      <c r="E1097" s="133">
        <v>0</v>
      </c>
      <c r="F1097" s="189" t="s">
        <v>1317</v>
      </c>
    </row>
    <row r="1098" spans="1:6" hidden="1" x14ac:dyDescent="0.2">
      <c r="A1098" s="201" t="e">
        <v>#N/A</v>
      </c>
      <c r="B1098" s="1" t="s">
        <v>295</v>
      </c>
      <c r="C1098" s="2" t="s">
        <v>1463</v>
      </c>
      <c r="D1098" s="133" t="s">
        <v>1317</v>
      </c>
      <c r="E1098" s="133">
        <v>0</v>
      </c>
      <c r="F1098" s="189" t="s">
        <v>1317</v>
      </c>
    </row>
    <row r="1099" spans="1:6" x14ac:dyDescent="0.2">
      <c r="A1099" s="201" t="e">
        <v>#N/A</v>
      </c>
      <c r="B1099" s="1" t="s">
        <v>296</v>
      </c>
      <c r="C1099" s="2" t="s">
        <v>1297</v>
      </c>
      <c r="D1099" s="217">
        <v>16</v>
      </c>
      <c r="E1099" s="133">
        <v>2366</v>
      </c>
      <c r="F1099" s="189">
        <v>147.875</v>
      </c>
    </row>
    <row r="1100" spans="1:6" x14ac:dyDescent="0.2">
      <c r="A1100" s="201">
        <v>100</v>
      </c>
      <c r="B1100" s="1" t="s">
        <v>297</v>
      </c>
      <c r="C1100" s="2" t="s">
        <v>1297</v>
      </c>
      <c r="D1100" s="217">
        <v>87</v>
      </c>
      <c r="E1100" s="133">
        <v>12725</v>
      </c>
      <c r="F1100" s="189">
        <v>146.26436781609195</v>
      </c>
    </row>
    <row r="1101" spans="1:6" hidden="1" x14ac:dyDescent="0.2">
      <c r="A1101" s="201" t="e">
        <v>#N/A</v>
      </c>
      <c r="B1101" s="1" t="s">
        <v>298</v>
      </c>
      <c r="C1101" s="2" t="s">
        <v>1463</v>
      </c>
      <c r="D1101" s="133" t="s">
        <v>1317</v>
      </c>
      <c r="E1101" s="133">
        <v>0</v>
      </c>
      <c r="F1101" s="189" t="s">
        <v>1317</v>
      </c>
    </row>
    <row r="1102" spans="1:6" x14ac:dyDescent="0.2">
      <c r="A1102" s="201" t="s">
        <v>1317</v>
      </c>
      <c r="B1102" s="101" t="s">
        <v>1200</v>
      </c>
      <c r="C1102" s="2" t="s">
        <v>1297</v>
      </c>
      <c r="D1102" s="217">
        <v>24</v>
      </c>
      <c r="E1102" s="133">
        <v>3201</v>
      </c>
      <c r="F1102" s="189">
        <v>133.375</v>
      </c>
    </row>
    <row r="1103" spans="1:6" x14ac:dyDescent="0.2">
      <c r="A1103" s="201">
        <v>19</v>
      </c>
      <c r="B1103" s="1" t="s">
        <v>299</v>
      </c>
      <c r="C1103" s="2" t="s">
        <v>1297</v>
      </c>
      <c r="D1103" s="217">
        <v>67</v>
      </c>
      <c r="E1103" s="133">
        <v>10014</v>
      </c>
      <c r="F1103" s="189">
        <v>149.46268656716418</v>
      </c>
    </row>
    <row r="1104" spans="1:6" x14ac:dyDescent="0.2">
      <c r="A1104" s="201">
        <v>18</v>
      </c>
      <c r="B1104" s="101" t="s">
        <v>1363</v>
      </c>
      <c r="C1104" s="2" t="s">
        <v>1297</v>
      </c>
      <c r="D1104" s="217">
        <v>74</v>
      </c>
      <c r="E1104" s="133">
        <v>13505</v>
      </c>
      <c r="F1104" s="189">
        <v>182.5</v>
      </c>
    </row>
    <row r="1105" spans="1:6" x14ac:dyDescent="0.2">
      <c r="A1105" s="201">
        <v>105</v>
      </c>
      <c r="B1105" s="1" t="s">
        <v>300</v>
      </c>
      <c r="C1105" s="2" t="s">
        <v>1297</v>
      </c>
      <c r="D1105" s="217">
        <v>51</v>
      </c>
      <c r="E1105" s="133">
        <v>7118</v>
      </c>
      <c r="F1105" s="189">
        <v>139.56862745098039</v>
      </c>
    </row>
    <row r="1106" spans="1:6" x14ac:dyDescent="0.2">
      <c r="A1106" s="201">
        <v>96</v>
      </c>
      <c r="B1106" s="1" t="s">
        <v>301</v>
      </c>
      <c r="C1106" s="2" t="s">
        <v>1297</v>
      </c>
      <c r="D1106" s="217">
        <v>58</v>
      </c>
      <c r="E1106" s="133">
        <v>8619</v>
      </c>
      <c r="F1106" s="189">
        <v>148.60344827586206</v>
      </c>
    </row>
    <row r="1107" spans="1:6" hidden="1" x14ac:dyDescent="0.2">
      <c r="A1107" s="201" t="e">
        <v>#N/A</v>
      </c>
      <c r="B1107" s="1" t="s">
        <v>302</v>
      </c>
      <c r="C1107" s="2" t="s">
        <v>1463</v>
      </c>
      <c r="D1107" s="133" t="s">
        <v>1317</v>
      </c>
      <c r="E1107" s="133">
        <v>0</v>
      </c>
      <c r="F1107" s="189" t="s">
        <v>1317</v>
      </c>
    </row>
    <row r="1108" spans="1:6" x14ac:dyDescent="0.2">
      <c r="A1108" s="201">
        <v>16</v>
      </c>
      <c r="B1108" s="1" t="s">
        <v>303</v>
      </c>
      <c r="C1108" s="2" t="s">
        <v>1297</v>
      </c>
      <c r="D1108" s="217">
        <v>92</v>
      </c>
      <c r="E1108" s="133">
        <v>16957</v>
      </c>
      <c r="F1108" s="189">
        <v>184.31521739130434</v>
      </c>
    </row>
    <row r="1109" spans="1:6" hidden="1" x14ac:dyDescent="0.2">
      <c r="A1109" s="201" t="e">
        <v>#N/A</v>
      </c>
      <c r="B1109" s="101" t="s">
        <v>1224</v>
      </c>
      <c r="C1109" s="2" t="s">
        <v>1463</v>
      </c>
      <c r="D1109" s="133" t="s">
        <v>1317</v>
      </c>
      <c r="E1109" s="133">
        <v>0</v>
      </c>
      <c r="F1109" s="189" t="s">
        <v>1317</v>
      </c>
    </row>
    <row r="1110" spans="1:6" hidden="1" x14ac:dyDescent="0.2">
      <c r="A1110" s="201" t="e">
        <v>#N/A</v>
      </c>
      <c r="B1110" s="1" t="s">
        <v>304</v>
      </c>
      <c r="C1110" s="2" t="s">
        <v>1463</v>
      </c>
      <c r="D1110" s="133" t="s">
        <v>1317</v>
      </c>
      <c r="E1110" s="133">
        <v>0</v>
      </c>
      <c r="F1110" s="189" t="s">
        <v>1317</v>
      </c>
    </row>
    <row r="1111" spans="1:6" hidden="1" x14ac:dyDescent="0.2">
      <c r="A1111" s="201" t="e">
        <v>#N/A</v>
      </c>
      <c r="B1111" s="1" t="s">
        <v>305</v>
      </c>
      <c r="C1111" s="2" t="s">
        <v>1463</v>
      </c>
      <c r="D1111" s="133" t="s">
        <v>1317</v>
      </c>
      <c r="E1111" s="133">
        <v>0</v>
      </c>
      <c r="F1111" s="189" t="s">
        <v>1317</v>
      </c>
    </row>
    <row r="1112" spans="1:6" x14ac:dyDescent="0.2">
      <c r="A1112" s="201">
        <v>77</v>
      </c>
      <c r="B1112" s="101" t="s">
        <v>1217</v>
      </c>
      <c r="C1112" s="2" t="s">
        <v>1297</v>
      </c>
      <c r="D1112" s="217">
        <v>53</v>
      </c>
      <c r="E1112" s="133">
        <v>8384</v>
      </c>
      <c r="F1112" s="189">
        <v>158.18867924528303</v>
      </c>
    </row>
    <row r="1113" spans="1:6" hidden="1" x14ac:dyDescent="0.2">
      <c r="A1113" s="201" t="e">
        <v>#N/A</v>
      </c>
      <c r="B1113" s="1" t="s">
        <v>306</v>
      </c>
      <c r="C1113" s="2" t="s">
        <v>1463</v>
      </c>
      <c r="D1113" s="133" t="s">
        <v>1317</v>
      </c>
      <c r="E1113" s="133">
        <v>0</v>
      </c>
      <c r="F1113" s="189" t="s">
        <v>1317</v>
      </c>
    </row>
    <row r="1114" spans="1:6" x14ac:dyDescent="0.2">
      <c r="A1114" s="201">
        <v>7</v>
      </c>
      <c r="B1114" s="1" t="s">
        <v>307</v>
      </c>
      <c r="C1114" s="2" t="s">
        <v>1297</v>
      </c>
      <c r="D1114" s="217">
        <v>75</v>
      </c>
      <c r="E1114" s="133">
        <v>14491</v>
      </c>
      <c r="F1114" s="189">
        <v>193.21333333333334</v>
      </c>
    </row>
    <row r="1115" spans="1:6" x14ac:dyDescent="0.2">
      <c r="A1115" s="201" t="s">
        <v>1317</v>
      </c>
      <c r="B1115" s="1" t="s">
        <v>308</v>
      </c>
      <c r="C1115" s="2" t="s">
        <v>1297</v>
      </c>
      <c r="D1115" s="217">
        <v>6</v>
      </c>
      <c r="E1115" s="133">
        <v>943</v>
      </c>
      <c r="F1115" s="189">
        <v>157.16666666666666</v>
      </c>
    </row>
    <row r="1116" spans="1:6" x14ac:dyDescent="0.2">
      <c r="A1116" s="202"/>
      <c r="B1116" s="136"/>
      <c r="C1116" s="137" t="s">
        <v>1069</v>
      </c>
      <c r="D1116" s="220">
        <v>768</v>
      </c>
      <c r="E1116" s="134">
        <v>122223</v>
      </c>
      <c r="F1116" s="188">
        <v>159.14453125</v>
      </c>
    </row>
    <row r="1117" spans="1:6" ht="15.75" x14ac:dyDescent="0.25">
      <c r="A1117" s="200" t="s">
        <v>162</v>
      </c>
      <c r="B1117" s="138" t="s">
        <v>199</v>
      </c>
      <c r="C1117" s="139" t="s">
        <v>1069</v>
      </c>
      <c r="D1117" s="219"/>
      <c r="E1117" s="143"/>
      <c r="F1117" s="187" t="s">
        <v>1317</v>
      </c>
    </row>
    <row r="1118" spans="1:6" x14ac:dyDescent="0.2">
      <c r="A1118" s="201" t="s">
        <v>1317</v>
      </c>
      <c r="B1118" s="1" t="s">
        <v>309</v>
      </c>
      <c r="C1118" s="2" t="s">
        <v>1297</v>
      </c>
      <c r="D1118" s="217">
        <v>24</v>
      </c>
      <c r="E1118" s="133">
        <v>3910</v>
      </c>
      <c r="F1118" s="189">
        <v>162.91666666666666</v>
      </c>
    </row>
    <row r="1119" spans="1:6" x14ac:dyDescent="0.2">
      <c r="A1119" s="201" t="s">
        <v>1317</v>
      </c>
      <c r="B1119" s="1" t="s">
        <v>310</v>
      </c>
      <c r="C1119" s="2" t="s">
        <v>1297</v>
      </c>
      <c r="D1119" s="217">
        <v>30</v>
      </c>
      <c r="E1119" s="133">
        <v>3992</v>
      </c>
      <c r="F1119" s="189">
        <v>133.06666666666666</v>
      </c>
    </row>
    <row r="1120" spans="1:6" x14ac:dyDescent="0.2">
      <c r="A1120" s="201" t="e">
        <v>#N/A</v>
      </c>
      <c r="B1120" s="1" t="s">
        <v>311</v>
      </c>
      <c r="C1120" s="2" t="s">
        <v>1297</v>
      </c>
      <c r="D1120" s="217">
        <v>27</v>
      </c>
      <c r="E1120" s="133">
        <v>3747</v>
      </c>
      <c r="F1120" s="189">
        <v>138.77777777777777</v>
      </c>
    </row>
    <row r="1121" spans="1:6" x14ac:dyDescent="0.2">
      <c r="A1121" s="201" t="s">
        <v>1317</v>
      </c>
      <c r="B1121" s="1" t="s">
        <v>312</v>
      </c>
      <c r="C1121" s="2" t="s">
        <v>1297</v>
      </c>
      <c r="D1121" s="217">
        <v>48</v>
      </c>
      <c r="E1121" s="133">
        <v>7428</v>
      </c>
      <c r="F1121" s="189">
        <v>154.75</v>
      </c>
    </row>
    <row r="1122" spans="1:6" x14ac:dyDescent="0.2">
      <c r="A1122" s="201" t="s">
        <v>1317</v>
      </c>
      <c r="B1122" s="101" t="s">
        <v>1436</v>
      </c>
      <c r="C1122" s="2" t="s">
        <v>1297</v>
      </c>
      <c r="D1122" s="217">
        <v>42</v>
      </c>
      <c r="E1122" s="133">
        <v>7310</v>
      </c>
      <c r="F1122" s="189">
        <v>174.04761904761904</v>
      </c>
    </row>
    <row r="1123" spans="1:6" x14ac:dyDescent="0.2">
      <c r="A1123" s="201" t="s">
        <v>1317</v>
      </c>
      <c r="B1123" s="101" t="s">
        <v>1435</v>
      </c>
      <c r="C1123" s="2" t="s">
        <v>1297</v>
      </c>
      <c r="D1123" s="217">
        <v>48</v>
      </c>
      <c r="E1123" s="133">
        <v>8191</v>
      </c>
      <c r="F1123" s="189">
        <v>170.64583333333334</v>
      </c>
    </row>
    <row r="1124" spans="1:6" x14ac:dyDescent="0.2">
      <c r="A1124" s="201" t="e">
        <v>#N/A</v>
      </c>
      <c r="B1124" s="1" t="s">
        <v>313</v>
      </c>
      <c r="C1124" s="2" t="s">
        <v>1297</v>
      </c>
      <c r="D1124" s="217">
        <v>36</v>
      </c>
      <c r="E1124" s="133">
        <v>5331</v>
      </c>
      <c r="F1124" s="189">
        <v>148.08333333333334</v>
      </c>
    </row>
    <row r="1125" spans="1:6" x14ac:dyDescent="0.2">
      <c r="A1125" s="201" t="s">
        <v>1317</v>
      </c>
      <c r="B1125" s="1" t="s">
        <v>314</v>
      </c>
      <c r="C1125" s="2" t="s">
        <v>1297</v>
      </c>
      <c r="D1125" s="217">
        <v>48</v>
      </c>
      <c r="E1125" s="133">
        <v>8318</v>
      </c>
      <c r="F1125" s="189">
        <v>173.29166666666666</v>
      </c>
    </row>
    <row r="1126" spans="1:6" x14ac:dyDescent="0.2">
      <c r="A1126" s="201" t="s">
        <v>1317</v>
      </c>
      <c r="B1126" s="1" t="s">
        <v>315</v>
      </c>
      <c r="C1126" s="2" t="s">
        <v>1297</v>
      </c>
      <c r="D1126" s="217">
        <v>42</v>
      </c>
      <c r="E1126" s="133">
        <v>6577</v>
      </c>
      <c r="F1126" s="189">
        <v>156.5952380952381</v>
      </c>
    </row>
    <row r="1127" spans="1:6" x14ac:dyDescent="0.2">
      <c r="A1127" s="201" t="s">
        <v>1317</v>
      </c>
      <c r="B1127" s="1" t="s">
        <v>317</v>
      </c>
      <c r="C1127" s="2" t="s">
        <v>1297</v>
      </c>
      <c r="D1127" s="217">
        <v>6</v>
      </c>
      <c r="E1127" s="133">
        <v>766</v>
      </c>
      <c r="F1127" s="189">
        <v>127.66666666666667</v>
      </c>
    </row>
    <row r="1128" spans="1:6" x14ac:dyDescent="0.2">
      <c r="A1128" s="201" t="s">
        <v>1317</v>
      </c>
      <c r="B1128" s="101" t="s">
        <v>1286</v>
      </c>
      <c r="C1128" s="2" t="s">
        <v>1297</v>
      </c>
      <c r="D1128" s="217">
        <v>27</v>
      </c>
      <c r="E1128" s="133">
        <v>4313</v>
      </c>
      <c r="F1128" s="189">
        <v>159.74074074074073</v>
      </c>
    </row>
    <row r="1129" spans="1:6" x14ac:dyDescent="0.2">
      <c r="A1129" s="201" t="s">
        <v>1317</v>
      </c>
      <c r="B1129" s="101" t="s">
        <v>1285</v>
      </c>
      <c r="C1129" s="2" t="s">
        <v>1297</v>
      </c>
      <c r="D1129" s="217">
        <v>42</v>
      </c>
      <c r="E1129" s="133">
        <v>7716</v>
      </c>
      <c r="F1129" s="189">
        <v>183.71428571428572</v>
      </c>
    </row>
    <row r="1130" spans="1:6" x14ac:dyDescent="0.2">
      <c r="A1130" s="202"/>
      <c r="B1130" s="136"/>
      <c r="C1130" s="137" t="s">
        <v>1069</v>
      </c>
      <c r="D1130" s="220">
        <v>420</v>
      </c>
      <c r="E1130" s="134">
        <v>67599</v>
      </c>
      <c r="F1130" s="188">
        <v>160.94999999999999</v>
      </c>
    </row>
    <row r="1131" spans="1:6" ht="15.75" x14ac:dyDescent="0.25">
      <c r="A1131" s="200" t="s">
        <v>322</v>
      </c>
      <c r="B1131" s="138" t="s">
        <v>200</v>
      </c>
      <c r="C1131" s="139" t="s">
        <v>1069</v>
      </c>
      <c r="D1131" s="219"/>
      <c r="E1131" s="143"/>
      <c r="F1131" s="187" t="s">
        <v>1317</v>
      </c>
    </row>
    <row r="1132" spans="1:6" hidden="1" x14ac:dyDescent="0.2">
      <c r="A1132" s="201" t="e">
        <v>#N/A</v>
      </c>
      <c r="B1132" s="101" t="s">
        <v>1080</v>
      </c>
      <c r="C1132" s="2" t="s">
        <v>1463</v>
      </c>
      <c r="D1132" s="133" t="s">
        <v>1317</v>
      </c>
      <c r="E1132" s="133">
        <v>0</v>
      </c>
      <c r="F1132" s="189" t="s">
        <v>1317</v>
      </c>
    </row>
    <row r="1133" spans="1:6" x14ac:dyDescent="0.2">
      <c r="A1133" s="201" t="s">
        <v>1317</v>
      </c>
      <c r="B1133" s="1" t="s">
        <v>323</v>
      </c>
      <c r="C1133" s="2" t="s">
        <v>1297</v>
      </c>
      <c r="D1133" s="217">
        <v>31</v>
      </c>
      <c r="E1133" s="133">
        <v>5300</v>
      </c>
      <c r="F1133" s="189">
        <v>170.96774193548387</v>
      </c>
    </row>
    <row r="1134" spans="1:6" hidden="1" x14ac:dyDescent="0.2">
      <c r="A1134" s="201" t="e">
        <v>#N/A</v>
      </c>
      <c r="B1134" s="1" t="s">
        <v>324</v>
      </c>
      <c r="C1134" s="2" t="s">
        <v>1463</v>
      </c>
      <c r="D1134" s="133" t="s">
        <v>1317</v>
      </c>
      <c r="E1134" s="133">
        <v>0</v>
      </c>
      <c r="F1134" s="189" t="s">
        <v>1317</v>
      </c>
    </row>
    <row r="1135" spans="1:6" x14ac:dyDescent="0.2">
      <c r="A1135" s="201" t="s">
        <v>1317</v>
      </c>
      <c r="B1135" s="101" t="s">
        <v>1346</v>
      </c>
      <c r="C1135" s="2" t="s">
        <v>1297</v>
      </c>
      <c r="D1135" s="217">
        <v>21</v>
      </c>
      <c r="E1135" s="133">
        <v>2818</v>
      </c>
      <c r="F1135" s="189">
        <v>134.1904761904762</v>
      </c>
    </row>
    <row r="1136" spans="1:6" hidden="1" x14ac:dyDescent="0.2">
      <c r="A1136" s="201" t="e">
        <v>#N/A</v>
      </c>
      <c r="B1136" s="1" t="s">
        <v>325</v>
      </c>
      <c r="C1136" s="2" t="s">
        <v>1463</v>
      </c>
      <c r="D1136" s="133" t="s">
        <v>1317</v>
      </c>
      <c r="E1136" s="133">
        <v>0</v>
      </c>
      <c r="F1136" s="189" t="s">
        <v>1317</v>
      </c>
    </row>
    <row r="1137" spans="1:6" x14ac:dyDescent="0.2">
      <c r="A1137" s="201" t="s">
        <v>1317</v>
      </c>
      <c r="B1137" s="1" t="s">
        <v>326</v>
      </c>
      <c r="C1137" s="2" t="s">
        <v>1297</v>
      </c>
      <c r="D1137" s="217">
        <v>18</v>
      </c>
      <c r="E1137" s="133">
        <v>3245</v>
      </c>
      <c r="F1137" s="189">
        <v>180.27777777777777</v>
      </c>
    </row>
    <row r="1138" spans="1:6" hidden="1" x14ac:dyDescent="0.2">
      <c r="A1138" s="201" t="e">
        <v>#N/A</v>
      </c>
      <c r="B1138" s="101" t="s">
        <v>1078</v>
      </c>
      <c r="C1138" s="2" t="s">
        <v>1463</v>
      </c>
      <c r="D1138" s="133" t="s">
        <v>1317</v>
      </c>
      <c r="E1138" s="133">
        <v>0</v>
      </c>
      <c r="F1138" s="189" t="s">
        <v>1317</v>
      </c>
    </row>
    <row r="1139" spans="1:6" hidden="1" x14ac:dyDescent="0.2">
      <c r="A1139" s="201" t="e">
        <v>#N/A</v>
      </c>
      <c r="B1139" s="101" t="s">
        <v>1077</v>
      </c>
      <c r="C1139" s="2" t="s">
        <v>1463</v>
      </c>
      <c r="D1139" s="133" t="s">
        <v>1317</v>
      </c>
      <c r="E1139" s="133">
        <v>0</v>
      </c>
      <c r="F1139" s="189" t="s">
        <v>1317</v>
      </c>
    </row>
    <row r="1140" spans="1:6" x14ac:dyDescent="0.2">
      <c r="A1140" s="201" t="s">
        <v>1317</v>
      </c>
      <c r="B1140" s="101" t="s">
        <v>1280</v>
      </c>
      <c r="C1140" s="2" t="s">
        <v>1297</v>
      </c>
      <c r="D1140" s="217">
        <v>15</v>
      </c>
      <c r="E1140" s="133">
        <v>2051</v>
      </c>
      <c r="F1140" s="189">
        <v>136.73333333333332</v>
      </c>
    </row>
    <row r="1141" spans="1:6" x14ac:dyDescent="0.2">
      <c r="A1141" s="201" t="s">
        <v>1317</v>
      </c>
      <c r="B1141" s="1" t="s">
        <v>327</v>
      </c>
      <c r="C1141" s="2" t="s">
        <v>1297</v>
      </c>
      <c r="D1141" s="217">
        <v>15</v>
      </c>
      <c r="E1141" s="133">
        <v>2000</v>
      </c>
      <c r="F1141" s="189">
        <v>133.33333333333334</v>
      </c>
    </row>
    <row r="1142" spans="1:6" x14ac:dyDescent="0.2">
      <c r="A1142" s="201" t="s">
        <v>1317</v>
      </c>
      <c r="B1142" s="101" t="s">
        <v>1049</v>
      </c>
      <c r="C1142" s="2" t="s">
        <v>1297</v>
      </c>
      <c r="D1142" s="217">
        <v>36</v>
      </c>
      <c r="E1142" s="133">
        <v>6459</v>
      </c>
      <c r="F1142" s="189">
        <v>179.41666666666666</v>
      </c>
    </row>
    <row r="1143" spans="1:6" hidden="1" x14ac:dyDescent="0.2">
      <c r="A1143" s="201" t="e">
        <v>#N/A</v>
      </c>
      <c r="B1143" s="1" t="s">
        <v>328</v>
      </c>
      <c r="C1143" s="2" t="s">
        <v>1463</v>
      </c>
      <c r="D1143" s="133" t="s">
        <v>1317</v>
      </c>
      <c r="E1143" s="133">
        <v>0</v>
      </c>
      <c r="F1143" s="189" t="s">
        <v>1317</v>
      </c>
    </row>
    <row r="1144" spans="1:6" hidden="1" x14ac:dyDescent="0.2">
      <c r="A1144" s="201" t="e">
        <v>#N/A</v>
      </c>
      <c r="B1144" s="1" t="s">
        <v>329</v>
      </c>
      <c r="C1144" s="2" t="s">
        <v>1463</v>
      </c>
      <c r="D1144" s="133" t="s">
        <v>1317</v>
      </c>
      <c r="E1144" s="133">
        <v>0</v>
      </c>
      <c r="F1144" s="189" t="s">
        <v>1317</v>
      </c>
    </row>
    <row r="1145" spans="1:6" hidden="1" x14ac:dyDescent="0.2">
      <c r="A1145" s="201" t="e">
        <v>#N/A</v>
      </c>
      <c r="B1145" s="1" t="s">
        <v>330</v>
      </c>
      <c r="C1145" s="2" t="s">
        <v>1463</v>
      </c>
      <c r="D1145" s="133" t="s">
        <v>1317</v>
      </c>
      <c r="E1145" s="133">
        <v>0</v>
      </c>
      <c r="F1145" s="189" t="s">
        <v>1317</v>
      </c>
    </row>
    <row r="1146" spans="1:6" x14ac:dyDescent="0.2">
      <c r="A1146" s="201">
        <v>27</v>
      </c>
      <c r="B1146" s="1" t="s">
        <v>331</v>
      </c>
      <c r="C1146" s="2" t="s">
        <v>1297</v>
      </c>
      <c r="D1146" s="217">
        <v>63</v>
      </c>
      <c r="E1146" s="133">
        <v>8663</v>
      </c>
      <c r="F1146" s="189">
        <v>137.50793650793651</v>
      </c>
    </row>
    <row r="1147" spans="1:6" hidden="1" x14ac:dyDescent="0.2">
      <c r="A1147" s="201" t="e">
        <v>#N/A</v>
      </c>
      <c r="B1147" s="1" t="s">
        <v>332</v>
      </c>
      <c r="C1147" s="2" t="s">
        <v>1463</v>
      </c>
      <c r="D1147" s="133" t="s">
        <v>1317</v>
      </c>
      <c r="E1147" s="133">
        <v>0</v>
      </c>
      <c r="F1147" s="189" t="s">
        <v>1317</v>
      </c>
    </row>
    <row r="1148" spans="1:6" hidden="1" x14ac:dyDescent="0.2">
      <c r="A1148" s="201" t="e">
        <v>#N/A</v>
      </c>
      <c r="B1148" s="101" t="s">
        <v>1282</v>
      </c>
      <c r="C1148" s="2" t="s">
        <v>1463</v>
      </c>
      <c r="D1148" s="133" t="s">
        <v>1317</v>
      </c>
      <c r="E1148" s="133">
        <v>0</v>
      </c>
      <c r="F1148" s="189" t="s">
        <v>1317</v>
      </c>
    </row>
    <row r="1149" spans="1:6" hidden="1" x14ac:dyDescent="0.2">
      <c r="A1149" s="201" t="e">
        <v>#N/A</v>
      </c>
      <c r="B1149" s="101" t="s">
        <v>1283</v>
      </c>
      <c r="C1149" s="2" t="s">
        <v>1463</v>
      </c>
      <c r="D1149" s="133" t="s">
        <v>1317</v>
      </c>
      <c r="E1149" s="133">
        <v>0</v>
      </c>
      <c r="F1149" s="189" t="s">
        <v>1317</v>
      </c>
    </row>
    <row r="1150" spans="1:6" x14ac:dyDescent="0.2">
      <c r="A1150" s="201" t="e">
        <v>#N/A</v>
      </c>
      <c r="B1150" s="1" t="s">
        <v>333</v>
      </c>
      <c r="C1150" s="2" t="s">
        <v>1297</v>
      </c>
      <c r="D1150" s="217">
        <v>49</v>
      </c>
      <c r="E1150" s="133">
        <v>7534</v>
      </c>
      <c r="F1150" s="189">
        <v>153.75510204081633</v>
      </c>
    </row>
    <row r="1151" spans="1:6" x14ac:dyDescent="0.2">
      <c r="A1151" s="201" t="s">
        <v>1317</v>
      </c>
      <c r="B1151" s="1" t="s">
        <v>334</v>
      </c>
      <c r="C1151" s="2" t="s">
        <v>1297</v>
      </c>
      <c r="D1151" s="217">
        <v>28</v>
      </c>
      <c r="E1151" s="133">
        <v>4950</v>
      </c>
      <c r="F1151" s="189">
        <v>176.78571428571428</v>
      </c>
    </row>
    <row r="1152" spans="1:6" x14ac:dyDescent="0.2">
      <c r="A1152" s="202"/>
      <c r="B1152" s="136"/>
      <c r="C1152" s="137" t="s">
        <v>1069</v>
      </c>
      <c r="D1152" s="220">
        <v>276</v>
      </c>
      <c r="E1152" s="134">
        <v>43020</v>
      </c>
      <c r="F1152" s="188">
        <v>155.86956521739131</v>
      </c>
    </row>
    <row r="1153" spans="1:6" ht="15.75" x14ac:dyDescent="0.25">
      <c r="A1153" s="200" t="s">
        <v>337</v>
      </c>
      <c r="B1153" s="138" t="s">
        <v>202</v>
      </c>
      <c r="C1153" s="139" t="s">
        <v>1069</v>
      </c>
      <c r="D1153" s="219"/>
      <c r="E1153" s="143"/>
      <c r="F1153" s="187" t="s">
        <v>1317</v>
      </c>
    </row>
    <row r="1154" spans="1:6" hidden="1" x14ac:dyDescent="0.2">
      <c r="A1154" s="201" t="e">
        <v>#N/A</v>
      </c>
      <c r="B1154" s="1" t="s">
        <v>336</v>
      </c>
      <c r="C1154" s="2" t="s">
        <v>1463</v>
      </c>
      <c r="D1154" s="133" t="s">
        <v>1317</v>
      </c>
      <c r="E1154" s="133">
        <v>0</v>
      </c>
      <c r="F1154" s="189" t="s">
        <v>1317</v>
      </c>
    </row>
    <row r="1155" spans="1:6" x14ac:dyDescent="0.2">
      <c r="A1155" s="201" t="s">
        <v>1317</v>
      </c>
      <c r="B1155" s="1" t="s">
        <v>338</v>
      </c>
      <c r="C1155" s="2" t="s">
        <v>1297</v>
      </c>
      <c r="D1155" s="217">
        <v>37</v>
      </c>
      <c r="E1155" s="133">
        <v>5564</v>
      </c>
      <c r="F1155" s="189">
        <v>150.37837837837839</v>
      </c>
    </row>
    <row r="1156" spans="1:6" x14ac:dyDescent="0.2">
      <c r="A1156" s="201" t="s">
        <v>1317</v>
      </c>
      <c r="B1156" s="101" t="s">
        <v>1348</v>
      </c>
      <c r="C1156" s="2" t="s">
        <v>1297</v>
      </c>
      <c r="D1156" s="217">
        <v>9</v>
      </c>
      <c r="E1156" s="133">
        <v>903</v>
      </c>
      <c r="F1156" s="189">
        <v>100.33333333333333</v>
      </c>
    </row>
    <row r="1157" spans="1:6" x14ac:dyDescent="0.2">
      <c r="A1157" s="201" t="s">
        <v>1317</v>
      </c>
      <c r="B1157" s="1" t="s">
        <v>533</v>
      </c>
      <c r="C1157" s="2" t="s">
        <v>1297</v>
      </c>
      <c r="D1157" s="217">
        <v>18</v>
      </c>
      <c r="E1157" s="133">
        <v>2570</v>
      </c>
      <c r="F1157" s="189">
        <v>142.77777777777777</v>
      </c>
    </row>
    <row r="1158" spans="1:6" hidden="1" x14ac:dyDescent="0.2">
      <c r="A1158" s="201" t="e">
        <v>#N/A</v>
      </c>
      <c r="B1158" s="1" t="s">
        <v>534</v>
      </c>
      <c r="C1158" s="2" t="s">
        <v>1463</v>
      </c>
      <c r="D1158" s="133" t="s">
        <v>1317</v>
      </c>
      <c r="E1158" s="133">
        <v>0</v>
      </c>
      <c r="F1158" s="189" t="s">
        <v>1317</v>
      </c>
    </row>
    <row r="1159" spans="1:6" hidden="1" x14ac:dyDescent="0.2">
      <c r="A1159" s="201" t="e">
        <v>#N/A</v>
      </c>
      <c r="B1159" s="1" t="s">
        <v>339</v>
      </c>
      <c r="C1159" s="2" t="s">
        <v>1463</v>
      </c>
      <c r="D1159" s="133" t="s">
        <v>1317</v>
      </c>
      <c r="E1159" s="133">
        <v>0</v>
      </c>
      <c r="F1159" s="189" t="s">
        <v>1317</v>
      </c>
    </row>
    <row r="1160" spans="1:6" x14ac:dyDescent="0.2">
      <c r="A1160" s="201" t="s">
        <v>1317</v>
      </c>
      <c r="B1160" s="101" t="s">
        <v>1099</v>
      </c>
      <c r="C1160" s="2" t="s">
        <v>1297</v>
      </c>
      <c r="D1160" s="217">
        <v>31</v>
      </c>
      <c r="E1160" s="133">
        <v>4953</v>
      </c>
      <c r="F1160" s="189">
        <v>159.7741935483871</v>
      </c>
    </row>
    <row r="1161" spans="1:6" x14ac:dyDescent="0.2">
      <c r="A1161" s="201" t="s">
        <v>1317</v>
      </c>
      <c r="B1161" s="101" t="s">
        <v>1125</v>
      </c>
      <c r="C1161" s="2" t="s">
        <v>1297</v>
      </c>
      <c r="D1161" s="217">
        <v>18</v>
      </c>
      <c r="E1161" s="133">
        <v>2925</v>
      </c>
      <c r="F1161" s="189">
        <v>162.5</v>
      </c>
    </row>
    <row r="1162" spans="1:6" x14ac:dyDescent="0.2">
      <c r="A1162" s="201" t="s">
        <v>1317</v>
      </c>
      <c r="B1162" s="101" t="s">
        <v>1100</v>
      </c>
      <c r="C1162" s="2" t="s">
        <v>1297</v>
      </c>
      <c r="D1162" s="217">
        <v>42</v>
      </c>
      <c r="E1162" s="133">
        <v>6195</v>
      </c>
      <c r="F1162" s="189">
        <v>147.5</v>
      </c>
    </row>
    <row r="1163" spans="1:6" x14ac:dyDescent="0.2">
      <c r="A1163" s="201" t="e">
        <v>#N/A</v>
      </c>
      <c r="B1163" s="101" t="s">
        <v>1238</v>
      </c>
      <c r="C1163" s="2" t="s">
        <v>1297</v>
      </c>
      <c r="D1163" s="217">
        <v>28</v>
      </c>
      <c r="E1163" s="133">
        <v>3722</v>
      </c>
      <c r="F1163" s="189">
        <v>132.92857142857142</v>
      </c>
    </row>
    <row r="1164" spans="1:6" x14ac:dyDescent="0.2">
      <c r="A1164" s="201" t="s">
        <v>1317</v>
      </c>
      <c r="B1164" s="101" t="s">
        <v>1350</v>
      </c>
      <c r="C1164" s="2" t="s">
        <v>1297</v>
      </c>
      <c r="D1164" s="217">
        <v>15</v>
      </c>
      <c r="E1164" s="133">
        <v>2098</v>
      </c>
      <c r="F1164" s="189">
        <v>139.86666666666667</v>
      </c>
    </row>
    <row r="1165" spans="1:6" x14ac:dyDescent="0.2">
      <c r="A1165" s="201" t="s">
        <v>1317</v>
      </c>
      <c r="B1165" s="101" t="s">
        <v>1307</v>
      </c>
      <c r="C1165" s="2" t="s">
        <v>1297</v>
      </c>
      <c r="D1165" s="217">
        <v>27</v>
      </c>
      <c r="E1165" s="133">
        <v>3939</v>
      </c>
      <c r="F1165" s="189">
        <v>145.88888888888889</v>
      </c>
    </row>
    <row r="1166" spans="1:6" x14ac:dyDescent="0.2">
      <c r="A1166" s="201" t="s">
        <v>1317</v>
      </c>
      <c r="B1166" s="101" t="s">
        <v>1336</v>
      </c>
      <c r="C1166" s="2" t="s">
        <v>1297</v>
      </c>
      <c r="D1166" s="217">
        <v>12</v>
      </c>
      <c r="E1166" s="133">
        <v>1687</v>
      </c>
      <c r="F1166" s="189">
        <v>140.58333333333334</v>
      </c>
    </row>
    <row r="1167" spans="1:6" hidden="1" x14ac:dyDescent="0.2">
      <c r="A1167" s="201" t="e">
        <v>#N/A</v>
      </c>
      <c r="B1167" s="101" t="s">
        <v>340</v>
      </c>
      <c r="C1167" s="2" t="s">
        <v>1463</v>
      </c>
      <c r="D1167" s="133" t="s">
        <v>1317</v>
      </c>
      <c r="E1167" s="133">
        <v>0</v>
      </c>
      <c r="F1167" s="189" t="s">
        <v>1317</v>
      </c>
    </row>
    <row r="1168" spans="1:6" hidden="1" x14ac:dyDescent="0.2">
      <c r="A1168" s="201" t="e">
        <v>#N/A</v>
      </c>
      <c r="B1168" s="101" t="s">
        <v>1105</v>
      </c>
      <c r="C1168" s="2" t="s">
        <v>1463</v>
      </c>
      <c r="D1168" s="133" t="s">
        <v>1317</v>
      </c>
      <c r="E1168" s="133">
        <v>0</v>
      </c>
      <c r="F1168" s="189" t="s">
        <v>1317</v>
      </c>
    </row>
    <row r="1169" spans="1:6" x14ac:dyDescent="0.2">
      <c r="A1169" s="201" t="s">
        <v>1317</v>
      </c>
      <c r="B1169" s="1" t="s">
        <v>341</v>
      </c>
      <c r="C1169" s="2" t="s">
        <v>1297</v>
      </c>
      <c r="D1169" s="217">
        <v>15</v>
      </c>
      <c r="E1169" s="133">
        <v>2174</v>
      </c>
      <c r="F1169" s="189">
        <v>144.93333333333334</v>
      </c>
    </row>
    <row r="1170" spans="1:6" hidden="1" x14ac:dyDescent="0.2">
      <c r="A1170" s="201" t="e">
        <v>#N/A</v>
      </c>
      <c r="B1170" s="1" t="s">
        <v>342</v>
      </c>
      <c r="C1170" s="2" t="s">
        <v>1463</v>
      </c>
      <c r="D1170" s="133" t="s">
        <v>1317</v>
      </c>
      <c r="E1170" s="133">
        <v>0</v>
      </c>
      <c r="F1170" s="189" t="s">
        <v>1317</v>
      </c>
    </row>
    <row r="1171" spans="1:6" x14ac:dyDescent="0.2">
      <c r="A1171" s="201">
        <v>55</v>
      </c>
      <c r="B1171" s="101" t="s">
        <v>1172</v>
      </c>
      <c r="C1171" s="2" t="s">
        <v>1297</v>
      </c>
      <c r="D1171" s="217">
        <v>53</v>
      </c>
      <c r="E1171" s="133">
        <v>8762</v>
      </c>
      <c r="F1171" s="189">
        <v>165.32075471698113</v>
      </c>
    </row>
    <row r="1172" spans="1:6" hidden="1" x14ac:dyDescent="0.2">
      <c r="A1172" s="201" t="e">
        <v>#N/A</v>
      </c>
      <c r="B1172" s="101" t="s">
        <v>1218</v>
      </c>
      <c r="C1172" s="2" t="s">
        <v>1463</v>
      </c>
      <c r="D1172" s="133" t="s">
        <v>1317</v>
      </c>
      <c r="E1172" s="133">
        <v>0</v>
      </c>
      <c r="F1172" s="189" t="s">
        <v>1317</v>
      </c>
    </row>
    <row r="1173" spans="1:6" hidden="1" x14ac:dyDescent="0.2">
      <c r="A1173" s="201" t="e">
        <v>#N/A</v>
      </c>
      <c r="B1173" s="1" t="s">
        <v>343</v>
      </c>
      <c r="C1173" s="2" t="s">
        <v>1463</v>
      </c>
      <c r="D1173" s="133" t="s">
        <v>1317</v>
      </c>
      <c r="E1173" s="133">
        <v>0</v>
      </c>
      <c r="F1173" s="189" t="s">
        <v>1317</v>
      </c>
    </row>
    <row r="1174" spans="1:6" x14ac:dyDescent="0.2">
      <c r="A1174" s="201" t="s">
        <v>1317</v>
      </c>
      <c r="B1174" s="1" t="s">
        <v>344</v>
      </c>
      <c r="C1174" s="2" t="s">
        <v>1297</v>
      </c>
      <c r="D1174" s="217">
        <v>18</v>
      </c>
      <c r="E1174" s="133">
        <v>2277</v>
      </c>
      <c r="F1174" s="189">
        <v>126.5</v>
      </c>
    </row>
    <row r="1175" spans="1:6" hidden="1" x14ac:dyDescent="0.2">
      <c r="A1175" s="201" t="e">
        <v>#N/A</v>
      </c>
      <c r="B1175" s="101" t="s">
        <v>1197</v>
      </c>
      <c r="C1175" s="2" t="s">
        <v>1463</v>
      </c>
      <c r="D1175" s="133" t="s">
        <v>1317</v>
      </c>
      <c r="E1175" s="133">
        <v>0</v>
      </c>
      <c r="F1175" s="189" t="s">
        <v>1317</v>
      </c>
    </row>
    <row r="1176" spans="1:6" x14ac:dyDescent="0.2">
      <c r="A1176" s="201" t="s">
        <v>1317</v>
      </c>
      <c r="B1176" s="1" t="s">
        <v>345</v>
      </c>
      <c r="C1176" s="2" t="s">
        <v>1297</v>
      </c>
      <c r="D1176" s="217">
        <v>33</v>
      </c>
      <c r="E1176" s="133">
        <v>4965</v>
      </c>
      <c r="F1176" s="189">
        <v>150.45454545454547</v>
      </c>
    </row>
    <row r="1177" spans="1:6" hidden="1" x14ac:dyDescent="0.2">
      <c r="A1177" s="201" t="e">
        <v>#N/A</v>
      </c>
      <c r="B1177" s="101" t="s">
        <v>1101</v>
      </c>
      <c r="C1177" s="2" t="s">
        <v>1463</v>
      </c>
      <c r="D1177" s="133" t="s">
        <v>1317</v>
      </c>
      <c r="E1177" s="133">
        <v>0</v>
      </c>
      <c r="F1177" s="189" t="s">
        <v>1317</v>
      </c>
    </row>
    <row r="1178" spans="1:6" hidden="1" x14ac:dyDescent="0.2">
      <c r="A1178" s="201" t="e">
        <v>#N/A</v>
      </c>
      <c r="B1178" s="101" t="s">
        <v>1126</v>
      </c>
      <c r="C1178" s="2" t="s">
        <v>1463</v>
      </c>
      <c r="D1178" s="133" t="s">
        <v>1317</v>
      </c>
      <c r="E1178" s="133">
        <v>0</v>
      </c>
      <c r="F1178" s="189" t="s">
        <v>1317</v>
      </c>
    </row>
    <row r="1179" spans="1:6" hidden="1" x14ac:dyDescent="0.2">
      <c r="A1179" s="201" t="e">
        <v>#N/A</v>
      </c>
      <c r="B1179" s="101" t="s">
        <v>1145</v>
      </c>
      <c r="C1179" s="2" t="s">
        <v>1463</v>
      </c>
      <c r="D1179" s="133" t="s">
        <v>1317</v>
      </c>
      <c r="E1179" s="133">
        <v>0</v>
      </c>
      <c r="F1179" s="189" t="s">
        <v>1317</v>
      </c>
    </row>
    <row r="1180" spans="1:6" hidden="1" x14ac:dyDescent="0.2">
      <c r="A1180" s="201" t="e">
        <v>#N/A</v>
      </c>
      <c r="B1180" s="101" t="s">
        <v>1289</v>
      </c>
      <c r="C1180" s="2" t="s">
        <v>1463</v>
      </c>
      <c r="D1180" s="133" t="s">
        <v>1317</v>
      </c>
      <c r="E1180" s="133">
        <v>0</v>
      </c>
      <c r="F1180" s="189" t="s">
        <v>1317</v>
      </c>
    </row>
    <row r="1181" spans="1:6" hidden="1" x14ac:dyDescent="0.2">
      <c r="A1181" s="201" t="e">
        <v>#N/A</v>
      </c>
      <c r="B1181" s="101" t="s">
        <v>1214</v>
      </c>
      <c r="C1181" s="2" t="s">
        <v>1463</v>
      </c>
      <c r="D1181" s="133" t="s">
        <v>1317</v>
      </c>
      <c r="E1181" s="133">
        <v>0</v>
      </c>
      <c r="F1181" s="189" t="s">
        <v>1317</v>
      </c>
    </row>
    <row r="1182" spans="1:6" hidden="1" x14ac:dyDescent="0.2">
      <c r="A1182" s="201" t="e">
        <v>#N/A</v>
      </c>
      <c r="B1182" s="1" t="s">
        <v>346</v>
      </c>
      <c r="C1182" s="2" t="s">
        <v>1463</v>
      </c>
      <c r="D1182" s="133" t="s">
        <v>1317</v>
      </c>
      <c r="E1182" s="133">
        <v>0</v>
      </c>
      <c r="F1182" s="189" t="s">
        <v>1317</v>
      </c>
    </row>
    <row r="1183" spans="1:6" hidden="1" x14ac:dyDescent="0.2">
      <c r="A1183" s="201" t="e">
        <v>#N/A</v>
      </c>
      <c r="B1183" s="1" t="s">
        <v>347</v>
      </c>
      <c r="C1183" s="2" t="s">
        <v>1463</v>
      </c>
      <c r="D1183" s="133" t="s">
        <v>1317</v>
      </c>
      <c r="E1183" s="133">
        <v>0</v>
      </c>
      <c r="F1183" s="189" t="s">
        <v>1317</v>
      </c>
    </row>
    <row r="1184" spans="1:6" x14ac:dyDescent="0.2">
      <c r="A1184" s="201" t="s">
        <v>1317</v>
      </c>
      <c r="B1184" s="1" t="s">
        <v>348</v>
      </c>
      <c r="C1184" s="2" t="s">
        <v>1297</v>
      </c>
      <c r="D1184" s="217">
        <v>18</v>
      </c>
      <c r="E1184" s="133">
        <v>2616</v>
      </c>
      <c r="F1184" s="189">
        <v>145.33333333333334</v>
      </c>
    </row>
    <row r="1185" spans="1:6" hidden="1" x14ac:dyDescent="0.2">
      <c r="A1185" s="201" t="e">
        <v>#N/A</v>
      </c>
      <c r="B1185" s="1" t="s">
        <v>349</v>
      </c>
      <c r="C1185" s="2" t="s">
        <v>1463</v>
      </c>
      <c r="D1185" s="133" t="s">
        <v>1317</v>
      </c>
      <c r="E1185" s="133">
        <v>0</v>
      </c>
      <c r="F1185" s="189" t="s">
        <v>1317</v>
      </c>
    </row>
    <row r="1186" spans="1:6" hidden="1" x14ac:dyDescent="0.2">
      <c r="A1186" s="201" t="e">
        <v>#N/A</v>
      </c>
      <c r="B1186" s="1" t="s">
        <v>350</v>
      </c>
      <c r="C1186" s="2" t="s">
        <v>1463</v>
      </c>
      <c r="D1186" s="133" t="s">
        <v>1317</v>
      </c>
      <c r="E1186" s="133">
        <v>0</v>
      </c>
      <c r="F1186" s="189" t="s">
        <v>1317</v>
      </c>
    </row>
    <row r="1187" spans="1:6" hidden="1" x14ac:dyDescent="0.2">
      <c r="A1187" s="201" t="e">
        <v>#N/A</v>
      </c>
      <c r="B1187" s="101" t="s">
        <v>1267</v>
      </c>
      <c r="C1187" s="2" t="s">
        <v>1463</v>
      </c>
      <c r="D1187" s="133" t="s">
        <v>1317</v>
      </c>
      <c r="E1187" s="133">
        <v>0</v>
      </c>
      <c r="F1187" s="189" t="s">
        <v>1317</v>
      </c>
    </row>
    <row r="1188" spans="1:6" x14ac:dyDescent="0.2">
      <c r="A1188" s="202"/>
      <c r="B1188" s="136"/>
      <c r="C1188" s="137" t="s">
        <v>1069</v>
      </c>
      <c r="D1188" s="220">
        <v>374</v>
      </c>
      <c r="E1188" s="134">
        <v>55350</v>
      </c>
      <c r="F1188" s="188">
        <v>147.99465240641712</v>
      </c>
    </row>
    <row r="1189" spans="1:6" hidden="1" x14ac:dyDescent="0.2">
      <c r="A1189" s="201" t="e">
        <v>#N/A</v>
      </c>
      <c r="B1189" s="1" t="s">
        <v>353</v>
      </c>
      <c r="C1189" s="2" t="s">
        <v>1463</v>
      </c>
      <c r="D1189" s="133" t="s">
        <v>1317</v>
      </c>
      <c r="E1189" s="133">
        <v>0</v>
      </c>
      <c r="F1189" s="189" t="s">
        <v>1317</v>
      </c>
    </row>
    <row r="1190" spans="1:6" hidden="1" x14ac:dyDescent="0.2">
      <c r="A1190" s="201" t="e">
        <v>#N/A</v>
      </c>
      <c r="B1190" s="1" t="s">
        <v>354</v>
      </c>
      <c r="C1190" s="2" t="s">
        <v>1463</v>
      </c>
      <c r="D1190" s="133" t="s">
        <v>1317</v>
      </c>
      <c r="E1190" s="133">
        <v>0</v>
      </c>
      <c r="F1190" s="189" t="s">
        <v>1317</v>
      </c>
    </row>
    <row r="1191" spans="1:6" hidden="1" x14ac:dyDescent="0.2">
      <c r="A1191" s="201" t="e">
        <v>#N/A</v>
      </c>
      <c r="B1191" s="1" t="s">
        <v>355</v>
      </c>
      <c r="C1191" s="2" t="s">
        <v>1463</v>
      </c>
      <c r="D1191" s="133" t="s">
        <v>1317</v>
      </c>
      <c r="E1191" s="133">
        <v>0</v>
      </c>
      <c r="F1191" s="189" t="s">
        <v>1317</v>
      </c>
    </row>
    <row r="1192" spans="1:6" hidden="1" x14ac:dyDescent="0.2">
      <c r="A1192" s="201" t="e">
        <v>#N/A</v>
      </c>
      <c r="B1192" s="1" t="s">
        <v>356</v>
      </c>
      <c r="C1192" s="2" t="s">
        <v>1463</v>
      </c>
      <c r="D1192" s="133" t="s">
        <v>1317</v>
      </c>
      <c r="E1192" s="133">
        <v>0</v>
      </c>
      <c r="F1192" s="189" t="s">
        <v>1317</v>
      </c>
    </row>
    <row r="1193" spans="1:6" hidden="1" x14ac:dyDescent="0.2">
      <c r="A1193" s="201" t="e">
        <v>#N/A</v>
      </c>
      <c r="B1193" s="1" t="s">
        <v>357</v>
      </c>
      <c r="C1193" s="2" t="s">
        <v>1463</v>
      </c>
      <c r="D1193" s="133" t="s">
        <v>1317</v>
      </c>
      <c r="E1193" s="133">
        <v>0</v>
      </c>
      <c r="F1193" s="189" t="s">
        <v>1317</v>
      </c>
    </row>
    <row r="1194" spans="1:6" ht="15.75" x14ac:dyDescent="0.25">
      <c r="A1194" s="200" t="s">
        <v>1310</v>
      </c>
      <c r="B1194" s="138" t="s">
        <v>1311</v>
      </c>
      <c r="C1194" s="139" t="s">
        <v>1069</v>
      </c>
      <c r="D1194" s="219"/>
      <c r="E1194" s="143"/>
      <c r="F1194" s="187" t="s">
        <v>1317</v>
      </c>
    </row>
    <row r="1195" spans="1:6" x14ac:dyDescent="0.2">
      <c r="A1195" s="201" t="s">
        <v>1317</v>
      </c>
      <c r="B1195" s="101" t="s">
        <v>1030</v>
      </c>
      <c r="C1195" s="2" t="s">
        <v>1297</v>
      </c>
      <c r="D1195" s="217">
        <v>36</v>
      </c>
      <c r="E1195" s="133">
        <v>5921</v>
      </c>
      <c r="F1195" s="189">
        <v>164.47222222222223</v>
      </c>
    </row>
    <row r="1196" spans="1:6" x14ac:dyDescent="0.2">
      <c r="A1196" s="201" t="e">
        <v>#N/A</v>
      </c>
      <c r="B1196" s="101" t="s">
        <v>1188</v>
      </c>
      <c r="C1196" s="2" t="s">
        <v>1297</v>
      </c>
      <c r="D1196" s="217">
        <v>21</v>
      </c>
      <c r="E1196" s="133">
        <v>1845</v>
      </c>
      <c r="F1196" s="189">
        <v>87.857142857142861</v>
      </c>
    </row>
    <row r="1197" spans="1:6" x14ac:dyDescent="0.2">
      <c r="A1197" s="201" t="s">
        <v>1317</v>
      </c>
      <c r="B1197" s="101" t="s">
        <v>1330</v>
      </c>
      <c r="C1197" s="2" t="s">
        <v>1297</v>
      </c>
      <c r="D1197" s="217">
        <v>33</v>
      </c>
      <c r="E1197" s="133">
        <v>4488</v>
      </c>
      <c r="F1197" s="189">
        <v>136</v>
      </c>
    </row>
    <row r="1198" spans="1:6" hidden="1" x14ac:dyDescent="0.2">
      <c r="A1198" s="201" t="e">
        <v>#N/A</v>
      </c>
      <c r="B1198" s="101" t="s">
        <v>1389</v>
      </c>
      <c r="C1198" s="2" t="s">
        <v>1463</v>
      </c>
      <c r="D1198" s="133" t="s">
        <v>1317</v>
      </c>
      <c r="E1198" s="133">
        <v>0</v>
      </c>
      <c r="F1198" s="189" t="s">
        <v>1317</v>
      </c>
    </row>
    <row r="1199" spans="1:6" x14ac:dyDescent="0.2">
      <c r="A1199" s="201" t="s">
        <v>1317</v>
      </c>
      <c r="B1199" s="101" t="s">
        <v>1130</v>
      </c>
      <c r="C1199" s="2" t="s">
        <v>1297</v>
      </c>
      <c r="D1199" s="217">
        <v>9</v>
      </c>
      <c r="E1199" s="133">
        <v>1503</v>
      </c>
      <c r="F1199" s="189">
        <v>167</v>
      </c>
    </row>
    <row r="1200" spans="1:6" x14ac:dyDescent="0.2">
      <c r="A1200" s="201" t="s">
        <v>1317</v>
      </c>
      <c r="B1200" s="101" t="s">
        <v>1129</v>
      </c>
      <c r="C1200" s="2" t="s">
        <v>1297</v>
      </c>
      <c r="D1200" s="217">
        <v>6</v>
      </c>
      <c r="E1200" s="133">
        <v>841</v>
      </c>
      <c r="F1200" s="189">
        <v>140.16666666666666</v>
      </c>
    </row>
    <row r="1201" spans="1:6" hidden="1" x14ac:dyDescent="0.2">
      <c r="A1201" s="201" t="e">
        <v>#N/A</v>
      </c>
      <c r="B1201" s="101" t="s">
        <v>1329</v>
      </c>
      <c r="C1201" s="2" t="s">
        <v>1463</v>
      </c>
      <c r="D1201" s="133" t="s">
        <v>1317</v>
      </c>
      <c r="E1201" s="133">
        <v>0</v>
      </c>
      <c r="F1201" s="189" t="s">
        <v>1317</v>
      </c>
    </row>
    <row r="1202" spans="1:6" hidden="1" x14ac:dyDescent="0.2">
      <c r="A1202" s="201" t="e">
        <v>#N/A</v>
      </c>
      <c r="B1202" s="1" t="s">
        <v>153</v>
      </c>
      <c r="C1202" s="2" t="s">
        <v>1463</v>
      </c>
      <c r="D1202" s="133" t="s">
        <v>1317</v>
      </c>
      <c r="E1202" s="133">
        <v>0</v>
      </c>
      <c r="F1202" s="189" t="s">
        <v>1317</v>
      </c>
    </row>
    <row r="1203" spans="1:6" x14ac:dyDescent="0.2">
      <c r="A1203" s="201" t="s">
        <v>1317</v>
      </c>
      <c r="B1203" s="1" t="s">
        <v>154</v>
      </c>
      <c r="C1203" s="2" t="s">
        <v>1297</v>
      </c>
      <c r="D1203" s="217">
        <v>12</v>
      </c>
      <c r="E1203" s="133">
        <v>1810</v>
      </c>
      <c r="F1203" s="189">
        <v>150.83333333333334</v>
      </c>
    </row>
    <row r="1204" spans="1:6" x14ac:dyDescent="0.2">
      <c r="A1204" s="201" t="s">
        <v>1317</v>
      </c>
      <c r="B1204" s="101" t="s">
        <v>1349</v>
      </c>
      <c r="C1204" s="2" t="s">
        <v>1297</v>
      </c>
      <c r="D1204" s="217">
        <v>39</v>
      </c>
      <c r="E1204" s="133">
        <v>6025</v>
      </c>
      <c r="F1204" s="189">
        <v>154.48717948717947</v>
      </c>
    </row>
    <row r="1205" spans="1:6" x14ac:dyDescent="0.2">
      <c r="A1205" s="202"/>
      <c r="B1205" s="136"/>
      <c r="C1205" s="137" t="s">
        <v>1069</v>
      </c>
      <c r="D1205" s="220">
        <v>156</v>
      </c>
      <c r="E1205" s="134">
        <v>22433</v>
      </c>
      <c r="F1205" s="188">
        <v>143.80128205128204</v>
      </c>
    </row>
    <row r="1206" spans="1:6" ht="15.75" x14ac:dyDescent="0.25">
      <c r="A1206" s="200" t="s">
        <v>359</v>
      </c>
      <c r="B1206" s="138" t="s">
        <v>1174</v>
      </c>
      <c r="C1206" s="139" t="s">
        <v>1069</v>
      </c>
      <c r="D1206" s="219"/>
      <c r="E1206" s="143"/>
      <c r="F1206" s="187" t="s">
        <v>1317</v>
      </c>
    </row>
    <row r="1207" spans="1:6" hidden="1" x14ac:dyDescent="0.2">
      <c r="A1207" s="201" t="e">
        <v>#N/A</v>
      </c>
      <c r="B1207" s="1" t="s">
        <v>358</v>
      </c>
      <c r="C1207" s="2" t="s">
        <v>1463</v>
      </c>
      <c r="D1207" s="133" t="s">
        <v>1317</v>
      </c>
      <c r="E1207" s="133">
        <v>0</v>
      </c>
      <c r="F1207" s="189" t="s">
        <v>1317</v>
      </c>
    </row>
    <row r="1208" spans="1:6" hidden="1" x14ac:dyDescent="0.2">
      <c r="A1208" s="201" t="e">
        <v>#N/A</v>
      </c>
      <c r="B1208" s="1" t="s">
        <v>360</v>
      </c>
      <c r="C1208" s="2" t="s">
        <v>1463</v>
      </c>
      <c r="D1208" s="133" t="s">
        <v>1317</v>
      </c>
      <c r="E1208" s="133">
        <v>0</v>
      </c>
      <c r="F1208" s="189" t="s">
        <v>1317</v>
      </c>
    </row>
    <row r="1209" spans="1:6" hidden="1" x14ac:dyDescent="0.2">
      <c r="A1209" s="201" t="e">
        <v>#N/A</v>
      </c>
      <c r="B1209" s="1" t="s">
        <v>361</v>
      </c>
      <c r="C1209" s="2" t="s">
        <v>1463</v>
      </c>
      <c r="D1209" s="133" t="s">
        <v>1317</v>
      </c>
      <c r="E1209" s="133">
        <v>0</v>
      </c>
      <c r="F1209" s="189" t="s">
        <v>1317</v>
      </c>
    </row>
    <row r="1210" spans="1:6" x14ac:dyDescent="0.2">
      <c r="A1210" s="201" t="s">
        <v>1317</v>
      </c>
      <c r="B1210" s="101" t="s">
        <v>1438</v>
      </c>
      <c r="C1210" s="2" t="s">
        <v>1297</v>
      </c>
      <c r="D1210" s="217">
        <v>18</v>
      </c>
      <c r="E1210" s="133">
        <v>3621</v>
      </c>
      <c r="F1210" s="189">
        <v>201.16666666666666</v>
      </c>
    </row>
    <row r="1211" spans="1:6" x14ac:dyDescent="0.2">
      <c r="A1211" s="201" t="e">
        <v>#N/A</v>
      </c>
      <c r="B1211" s="101" t="s">
        <v>1439</v>
      </c>
      <c r="C1211" s="2" t="s">
        <v>1297</v>
      </c>
      <c r="D1211" s="217">
        <v>21</v>
      </c>
      <c r="E1211" s="133">
        <v>3325</v>
      </c>
      <c r="F1211" s="189">
        <v>158.33333333333334</v>
      </c>
    </row>
    <row r="1212" spans="1:6" hidden="1" x14ac:dyDescent="0.2">
      <c r="A1212" s="201" t="e">
        <v>#N/A</v>
      </c>
      <c r="B1212" s="1" t="s">
        <v>362</v>
      </c>
      <c r="C1212" s="2" t="s">
        <v>1463</v>
      </c>
      <c r="D1212" s="133" t="s">
        <v>1317</v>
      </c>
      <c r="E1212" s="133">
        <v>0</v>
      </c>
      <c r="F1212" s="189" t="s">
        <v>1317</v>
      </c>
    </row>
    <row r="1213" spans="1:6" x14ac:dyDescent="0.2">
      <c r="A1213" s="201" t="s">
        <v>1317</v>
      </c>
      <c r="B1213" s="1" t="s">
        <v>363</v>
      </c>
      <c r="C1213" s="2" t="s">
        <v>1297</v>
      </c>
      <c r="D1213" s="217">
        <v>27</v>
      </c>
      <c r="E1213" s="133">
        <v>3653</v>
      </c>
      <c r="F1213" s="189">
        <v>135.2962962962963</v>
      </c>
    </row>
    <row r="1214" spans="1:6" hidden="1" x14ac:dyDescent="0.2">
      <c r="A1214" s="201" t="e">
        <v>#N/A</v>
      </c>
      <c r="B1214" s="1" t="s">
        <v>364</v>
      </c>
      <c r="C1214" s="2" t="s">
        <v>1463</v>
      </c>
      <c r="D1214" s="133" t="s">
        <v>1317</v>
      </c>
      <c r="E1214" s="133">
        <v>0</v>
      </c>
      <c r="F1214" s="189" t="s">
        <v>1317</v>
      </c>
    </row>
    <row r="1215" spans="1:6" x14ac:dyDescent="0.2">
      <c r="A1215" s="201" t="s">
        <v>1317</v>
      </c>
      <c r="B1215" s="1" t="s">
        <v>365</v>
      </c>
      <c r="C1215" s="2" t="s">
        <v>1297</v>
      </c>
      <c r="D1215" s="217">
        <v>12</v>
      </c>
      <c r="E1215" s="133">
        <v>1968</v>
      </c>
      <c r="F1215" s="189">
        <v>164</v>
      </c>
    </row>
    <row r="1216" spans="1:6" hidden="1" x14ac:dyDescent="0.2">
      <c r="A1216" s="201" t="e">
        <v>#N/A</v>
      </c>
      <c r="B1216" s="1" t="s">
        <v>366</v>
      </c>
      <c r="C1216" s="2" t="s">
        <v>1463</v>
      </c>
      <c r="D1216" s="133" t="s">
        <v>1317</v>
      </c>
      <c r="E1216" s="133">
        <v>0</v>
      </c>
      <c r="F1216" s="189" t="s">
        <v>1317</v>
      </c>
    </row>
    <row r="1217" spans="1:6" hidden="1" x14ac:dyDescent="0.2">
      <c r="A1217" s="201" t="e">
        <v>#N/A</v>
      </c>
      <c r="B1217" s="101" t="s">
        <v>1043</v>
      </c>
      <c r="C1217" s="2" t="s">
        <v>1463</v>
      </c>
      <c r="D1217" s="133" t="s">
        <v>1317</v>
      </c>
      <c r="E1217" s="133">
        <v>0</v>
      </c>
      <c r="F1217" s="189" t="s">
        <v>1317</v>
      </c>
    </row>
    <row r="1218" spans="1:6" hidden="1" x14ac:dyDescent="0.2">
      <c r="A1218" s="201" t="e">
        <v>#N/A</v>
      </c>
      <c r="B1218" s="101" t="s">
        <v>1004</v>
      </c>
      <c r="C1218" s="2" t="s">
        <v>1463</v>
      </c>
      <c r="D1218" s="133" t="s">
        <v>1317</v>
      </c>
      <c r="E1218" s="133">
        <v>0</v>
      </c>
      <c r="F1218" s="189" t="s">
        <v>1317</v>
      </c>
    </row>
    <row r="1219" spans="1:6" hidden="1" x14ac:dyDescent="0.2">
      <c r="A1219" s="201" t="e">
        <v>#N/A</v>
      </c>
      <c r="B1219" s="1" t="s">
        <v>368</v>
      </c>
      <c r="C1219" s="2" t="s">
        <v>1463</v>
      </c>
      <c r="D1219" s="133" t="s">
        <v>1317</v>
      </c>
      <c r="E1219" s="133">
        <v>0</v>
      </c>
      <c r="F1219" s="189" t="s">
        <v>1317</v>
      </c>
    </row>
    <row r="1220" spans="1:6" hidden="1" x14ac:dyDescent="0.2">
      <c r="A1220" s="201" t="e">
        <v>#N/A</v>
      </c>
      <c r="B1220" s="1" t="s">
        <v>369</v>
      </c>
      <c r="C1220" s="2" t="s">
        <v>1463</v>
      </c>
      <c r="D1220" s="133" t="s">
        <v>1317</v>
      </c>
      <c r="E1220" s="133">
        <v>0</v>
      </c>
      <c r="F1220" s="189" t="s">
        <v>1317</v>
      </c>
    </row>
    <row r="1221" spans="1:6" hidden="1" x14ac:dyDescent="0.2">
      <c r="A1221" s="201" t="e">
        <v>#N/A</v>
      </c>
      <c r="B1221" s="1" t="s">
        <v>370</v>
      </c>
      <c r="C1221" s="2" t="s">
        <v>1463</v>
      </c>
      <c r="D1221" s="133" t="s">
        <v>1317</v>
      </c>
      <c r="E1221" s="133">
        <v>0</v>
      </c>
      <c r="F1221" s="189" t="s">
        <v>1317</v>
      </c>
    </row>
    <row r="1222" spans="1:6" hidden="1" x14ac:dyDescent="0.2">
      <c r="A1222" s="201" t="e">
        <v>#N/A</v>
      </c>
      <c r="B1222" s="1" t="s">
        <v>371</v>
      </c>
      <c r="C1222" s="2" t="s">
        <v>1463</v>
      </c>
      <c r="D1222" s="133" t="s">
        <v>1317</v>
      </c>
      <c r="E1222" s="133">
        <v>0</v>
      </c>
      <c r="F1222" s="189" t="s">
        <v>1317</v>
      </c>
    </row>
    <row r="1223" spans="1:6" hidden="1" x14ac:dyDescent="0.2">
      <c r="A1223" s="201" t="e">
        <v>#N/A</v>
      </c>
      <c r="B1223" s="1" t="s">
        <v>372</v>
      </c>
      <c r="C1223" s="2" t="s">
        <v>1463</v>
      </c>
      <c r="D1223" s="133" t="s">
        <v>1317</v>
      </c>
      <c r="E1223" s="133">
        <v>0</v>
      </c>
      <c r="F1223" s="189" t="s">
        <v>1317</v>
      </c>
    </row>
    <row r="1224" spans="1:6" hidden="1" x14ac:dyDescent="0.2">
      <c r="A1224" s="201" t="e">
        <v>#N/A</v>
      </c>
      <c r="B1224" s="1" t="s">
        <v>373</v>
      </c>
      <c r="C1224" s="2" t="s">
        <v>1463</v>
      </c>
      <c r="D1224" s="133" t="s">
        <v>1317</v>
      </c>
      <c r="E1224" s="133">
        <v>0</v>
      </c>
      <c r="F1224" s="189" t="s">
        <v>1317</v>
      </c>
    </row>
    <row r="1225" spans="1:6" hidden="1" x14ac:dyDescent="0.2">
      <c r="A1225" s="201" t="e">
        <v>#N/A</v>
      </c>
      <c r="B1225" s="1" t="s">
        <v>374</v>
      </c>
      <c r="C1225" s="2" t="s">
        <v>1463</v>
      </c>
      <c r="D1225" s="133" t="s">
        <v>1317</v>
      </c>
      <c r="E1225" s="133">
        <v>0</v>
      </c>
      <c r="F1225" s="189" t="s">
        <v>1317</v>
      </c>
    </row>
    <row r="1226" spans="1:6" hidden="1" x14ac:dyDescent="0.2">
      <c r="A1226" s="201" t="e">
        <v>#N/A</v>
      </c>
      <c r="B1226" s="1" t="s">
        <v>375</v>
      </c>
      <c r="C1226" s="2" t="s">
        <v>1463</v>
      </c>
      <c r="D1226" s="133" t="s">
        <v>1317</v>
      </c>
      <c r="E1226" s="133">
        <v>0</v>
      </c>
      <c r="F1226" s="189" t="s">
        <v>1317</v>
      </c>
    </row>
    <row r="1227" spans="1:6" hidden="1" x14ac:dyDescent="0.2">
      <c r="A1227" s="201" t="e">
        <v>#N/A</v>
      </c>
      <c r="B1227" s="1" t="s">
        <v>376</v>
      </c>
      <c r="C1227" s="2" t="s">
        <v>1463</v>
      </c>
      <c r="D1227" s="133" t="s">
        <v>1317</v>
      </c>
      <c r="E1227" s="133">
        <v>0</v>
      </c>
      <c r="F1227" s="189" t="s">
        <v>1317</v>
      </c>
    </row>
    <row r="1228" spans="1:6" x14ac:dyDescent="0.2">
      <c r="A1228" s="201" t="s">
        <v>1317</v>
      </c>
      <c r="B1228" s="1" t="s">
        <v>377</v>
      </c>
      <c r="C1228" s="2" t="s">
        <v>1297</v>
      </c>
      <c r="D1228" s="217">
        <v>27</v>
      </c>
      <c r="E1228" s="133">
        <v>3862</v>
      </c>
      <c r="F1228" s="189">
        <v>143.03703703703704</v>
      </c>
    </row>
    <row r="1229" spans="1:6" hidden="1" x14ac:dyDescent="0.2">
      <c r="A1229" s="201" t="e">
        <v>#N/A</v>
      </c>
      <c r="B1229" s="1" t="s">
        <v>379</v>
      </c>
      <c r="C1229" s="2" t="s">
        <v>1463</v>
      </c>
      <c r="D1229" s="133" t="s">
        <v>1317</v>
      </c>
      <c r="E1229" s="133">
        <v>0</v>
      </c>
      <c r="F1229" s="189" t="s">
        <v>1317</v>
      </c>
    </row>
    <row r="1230" spans="1:6" hidden="1" x14ac:dyDescent="0.2">
      <c r="A1230" s="201" t="e">
        <v>#N/A</v>
      </c>
      <c r="B1230" s="1" t="s">
        <v>380</v>
      </c>
      <c r="C1230" s="2" t="s">
        <v>1463</v>
      </c>
      <c r="D1230" s="133" t="s">
        <v>1317</v>
      </c>
      <c r="E1230" s="133">
        <v>0</v>
      </c>
      <c r="F1230" s="189" t="s">
        <v>1317</v>
      </c>
    </row>
    <row r="1231" spans="1:6" x14ac:dyDescent="0.2">
      <c r="A1231" s="201" t="e">
        <v>#N/A</v>
      </c>
      <c r="B1231" s="1" t="s">
        <v>381</v>
      </c>
      <c r="C1231" s="2" t="s">
        <v>1297</v>
      </c>
      <c r="D1231" s="217">
        <v>18</v>
      </c>
      <c r="E1231" s="133">
        <v>2360</v>
      </c>
      <c r="F1231" s="189">
        <v>131.11111111111111</v>
      </c>
    </row>
    <row r="1232" spans="1:6" x14ac:dyDescent="0.2">
      <c r="A1232" s="201" t="s">
        <v>1317</v>
      </c>
      <c r="B1232" s="1" t="s">
        <v>382</v>
      </c>
      <c r="C1232" s="2" t="s">
        <v>1297</v>
      </c>
      <c r="D1232" s="217">
        <v>21</v>
      </c>
      <c r="E1232" s="133">
        <v>3398</v>
      </c>
      <c r="F1232" s="189">
        <v>161.8095238095238</v>
      </c>
    </row>
    <row r="1233" spans="1:6" hidden="1" x14ac:dyDescent="0.2">
      <c r="A1233" s="201" t="e">
        <v>#N/A</v>
      </c>
      <c r="B1233" s="1" t="s">
        <v>383</v>
      </c>
      <c r="C1233" s="2" t="s">
        <v>1463</v>
      </c>
      <c r="D1233" s="133" t="s">
        <v>1317</v>
      </c>
      <c r="E1233" s="133">
        <v>0</v>
      </c>
      <c r="F1233" s="189" t="s">
        <v>1317</v>
      </c>
    </row>
    <row r="1234" spans="1:6" x14ac:dyDescent="0.2">
      <c r="A1234" s="201" t="s">
        <v>1317</v>
      </c>
      <c r="B1234" s="1" t="s">
        <v>384</v>
      </c>
      <c r="C1234" s="2" t="s">
        <v>1297</v>
      </c>
      <c r="D1234" s="217">
        <v>21</v>
      </c>
      <c r="E1234" s="133">
        <v>2412</v>
      </c>
      <c r="F1234" s="189">
        <v>114.85714285714286</v>
      </c>
    </row>
    <row r="1235" spans="1:6" hidden="1" x14ac:dyDescent="0.2">
      <c r="A1235" s="201" t="e">
        <v>#N/A</v>
      </c>
      <c r="B1235" s="1" t="s">
        <v>385</v>
      </c>
      <c r="C1235" s="2" t="s">
        <v>1463</v>
      </c>
      <c r="D1235" s="133" t="s">
        <v>1317</v>
      </c>
      <c r="E1235" s="133">
        <v>0</v>
      </c>
      <c r="F1235" s="189" t="s">
        <v>1317</v>
      </c>
    </row>
    <row r="1236" spans="1:6" x14ac:dyDescent="0.2">
      <c r="A1236" s="202"/>
      <c r="B1236" s="136"/>
      <c r="C1236" s="137" t="s">
        <v>1069</v>
      </c>
      <c r="D1236" s="220">
        <v>165</v>
      </c>
      <c r="E1236" s="134">
        <v>24599</v>
      </c>
      <c r="F1236" s="188">
        <v>149.08484848484849</v>
      </c>
    </row>
    <row r="1237" spans="1:6" ht="15.75" x14ac:dyDescent="0.25">
      <c r="A1237" s="200" t="s">
        <v>1226</v>
      </c>
      <c r="B1237" s="138" t="s">
        <v>1227</v>
      </c>
      <c r="C1237" s="139" t="s">
        <v>1069</v>
      </c>
      <c r="D1237" s="219"/>
      <c r="E1237" s="143"/>
      <c r="F1237" s="187" t="s">
        <v>1317</v>
      </c>
    </row>
    <row r="1238" spans="1:6" ht="15.75" customHeight="1" x14ac:dyDescent="0.2">
      <c r="A1238" s="201" t="s">
        <v>1317</v>
      </c>
      <c r="B1238" s="1" t="s">
        <v>1232</v>
      </c>
      <c r="C1238" s="2" t="s">
        <v>1297</v>
      </c>
      <c r="D1238" s="217">
        <v>15</v>
      </c>
      <c r="E1238" s="133">
        <v>1913</v>
      </c>
      <c r="F1238" s="189">
        <v>127.53333333333333</v>
      </c>
    </row>
    <row r="1239" spans="1:6" x14ac:dyDescent="0.2">
      <c r="A1239" s="201" t="s">
        <v>1317</v>
      </c>
      <c r="B1239" s="101" t="s">
        <v>1338</v>
      </c>
      <c r="C1239" s="2" t="s">
        <v>1297</v>
      </c>
      <c r="D1239" s="217">
        <v>24</v>
      </c>
      <c r="E1239" s="133">
        <v>4717</v>
      </c>
      <c r="F1239" s="189">
        <v>196.54166666666666</v>
      </c>
    </row>
    <row r="1240" spans="1:6" hidden="1" x14ac:dyDescent="0.2">
      <c r="A1240" s="201" t="e">
        <v>#N/A</v>
      </c>
      <c r="B1240" s="1" t="s">
        <v>1231</v>
      </c>
      <c r="C1240" s="2" t="s">
        <v>1463</v>
      </c>
      <c r="D1240" s="133" t="s">
        <v>1317</v>
      </c>
      <c r="E1240" s="133">
        <v>0</v>
      </c>
      <c r="F1240" s="189" t="s">
        <v>1317</v>
      </c>
    </row>
    <row r="1241" spans="1:6" x14ac:dyDescent="0.2">
      <c r="A1241" s="201" t="s">
        <v>1317</v>
      </c>
      <c r="B1241" s="101" t="s">
        <v>1413</v>
      </c>
      <c r="C1241" s="2" t="s">
        <v>1297</v>
      </c>
      <c r="D1241" s="217">
        <v>16</v>
      </c>
      <c r="E1241" s="133">
        <v>2670</v>
      </c>
      <c r="F1241" s="189">
        <v>166.875</v>
      </c>
    </row>
    <row r="1242" spans="1:6" hidden="1" x14ac:dyDescent="0.2">
      <c r="A1242" s="201" t="e">
        <v>#N/A</v>
      </c>
      <c r="B1242" s="1" t="s">
        <v>1230</v>
      </c>
      <c r="C1242" s="2" t="s">
        <v>1463</v>
      </c>
      <c r="D1242" s="133" t="s">
        <v>1317</v>
      </c>
      <c r="E1242" s="133">
        <v>0</v>
      </c>
      <c r="F1242" s="189" t="s">
        <v>1317</v>
      </c>
    </row>
    <row r="1243" spans="1:6" hidden="1" x14ac:dyDescent="0.2">
      <c r="A1243" s="201" t="e">
        <v>#N/A</v>
      </c>
      <c r="B1243" s="1" t="s">
        <v>1229</v>
      </c>
      <c r="C1243" s="2" t="s">
        <v>1463</v>
      </c>
      <c r="D1243" s="133" t="s">
        <v>1317</v>
      </c>
      <c r="E1243" s="133">
        <v>0</v>
      </c>
      <c r="F1243" s="189" t="s">
        <v>1317</v>
      </c>
    </row>
    <row r="1244" spans="1:6" x14ac:dyDescent="0.2">
      <c r="A1244" s="201">
        <v>15</v>
      </c>
      <c r="B1244" s="1" t="s">
        <v>1228</v>
      </c>
      <c r="C1244" s="2" t="s">
        <v>1297</v>
      </c>
      <c r="D1244" s="217">
        <v>61</v>
      </c>
      <c r="E1244" s="133">
        <v>11334</v>
      </c>
      <c r="F1244" s="189">
        <v>185.80327868852459</v>
      </c>
    </row>
    <row r="1245" spans="1:6" x14ac:dyDescent="0.2">
      <c r="A1245" s="201">
        <v>2</v>
      </c>
      <c r="B1245" s="1" t="s">
        <v>1233</v>
      </c>
      <c r="C1245" s="2" t="s">
        <v>1297</v>
      </c>
      <c r="D1245" s="217">
        <v>58</v>
      </c>
      <c r="E1245" s="133">
        <v>10217</v>
      </c>
      <c r="F1245" s="189">
        <v>176.15517241379311</v>
      </c>
    </row>
    <row r="1246" spans="1:6" x14ac:dyDescent="0.2">
      <c r="A1246" s="201">
        <v>1</v>
      </c>
      <c r="B1246" s="101" t="s">
        <v>1265</v>
      </c>
      <c r="C1246" s="2" t="s">
        <v>1297</v>
      </c>
      <c r="D1246" s="217">
        <v>88</v>
      </c>
      <c r="E1246" s="133">
        <v>17422</v>
      </c>
      <c r="F1246" s="189">
        <v>197.97727272727272</v>
      </c>
    </row>
    <row r="1247" spans="1:6" x14ac:dyDescent="0.2">
      <c r="A1247" s="202"/>
      <c r="B1247" s="136"/>
      <c r="C1247" s="137" t="s">
        <v>1069</v>
      </c>
      <c r="D1247" s="220">
        <v>262</v>
      </c>
      <c r="E1247" s="134">
        <v>48273</v>
      </c>
      <c r="F1247" s="188">
        <v>184.24809160305344</v>
      </c>
    </row>
    <row r="1248" spans="1:6" ht="15.75" x14ac:dyDescent="0.25">
      <c r="A1248" s="200" t="s">
        <v>387</v>
      </c>
      <c r="B1248" s="138" t="s">
        <v>203</v>
      </c>
      <c r="C1248" s="139" t="s">
        <v>1069</v>
      </c>
      <c r="D1248" s="219"/>
      <c r="E1248" s="143"/>
      <c r="F1248" s="187" t="s">
        <v>1317</v>
      </c>
    </row>
    <row r="1249" spans="1:6" x14ac:dyDescent="0.2">
      <c r="A1249" s="201" t="s">
        <v>1317</v>
      </c>
      <c r="B1249" s="1" t="s">
        <v>386</v>
      </c>
      <c r="C1249" s="2" t="s">
        <v>1297</v>
      </c>
      <c r="D1249" s="217">
        <v>33</v>
      </c>
      <c r="E1249" s="133">
        <v>5544</v>
      </c>
      <c r="F1249" s="189">
        <v>168</v>
      </c>
    </row>
    <row r="1250" spans="1:6" hidden="1" x14ac:dyDescent="0.2">
      <c r="A1250" s="201" t="e">
        <v>#N/A</v>
      </c>
      <c r="B1250" s="101" t="s">
        <v>804</v>
      </c>
      <c r="C1250" s="2" t="s">
        <v>1463</v>
      </c>
      <c r="D1250" s="133" t="s">
        <v>1317</v>
      </c>
      <c r="E1250" s="133">
        <v>0</v>
      </c>
      <c r="F1250" s="189" t="s">
        <v>1317</v>
      </c>
    </row>
    <row r="1251" spans="1:6" x14ac:dyDescent="0.2">
      <c r="A1251" s="201" t="s">
        <v>1317</v>
      </c>
      <c r="B1251" s="1" t="s">
        <v>388</v>
      </c>
      <c r="C1251" s="2" t="s">
        <v>1297</v>
      </c>
      <c r="D1251" s="217">
        <v>9</v>
      </c>
      <c r="E1251" s="133">
        <v>1266</v>
      </c>
      <c r="F1251" s="189">
        <v>140.66666666666666</v>
      </c>
    </row>
    <row r="1252" spans="1:6" x14ac:dyDescent="0.2">
      <c r="A1252" s="201" t="e">
        <v>#N/A</v>
      </c>
      <c r="B1252" s="1" t="s">
        <v>389</v>
      </c>
      <c r="C1252" s="2" t="s">
        <v>1297</v>
      </c>
      <c r="D1252" s="217">
        <v>12</v>
      </c>
      <c r="E1252" s="133">
        <v>1331</v>
      </c>
      <c r="F1252" s="189">
        <v>110.91666666666667</v>
      </c>
    </row>
    <row r="1253" spans="1:6" hidden="1" x14ac:dyDescent="0.2">
      <c r="A1253" s="201" t="e">
        <v>#N/A</v>
      </c>
      <c r="B1253" s="1" t="s">
        <v>390</v>
      </c>
      <c r="C1253" s="2" t="s">
        <v>1463</v>
      </c>
      <c r="D1253" s="133" t="s">
        <v>1317</v>
      </c>
      <c r="E1253" s="133">
        <v>0</v>
      </c>
      <c r="F1253" s="189" t="s">
        <v>1317</v>
      </c>
    </row>
    <row r="1254" spans="1:6" hidden="1" x14ac:dyDescent="0.2">
      <c r="A1254" s="201" t="e">
        <v>#N/A</v>
      </c>
      <c r="B1254" s="1" t="s">
        <v>391</v>
      </c>
      <c r="C1254" s="2" t="s">
        <v>1463</v>
      </c>
      <c r="D1254" s="133" t="s">
        <v>1317</v>
      </c>
      <c r="E1254" s="133">
        <v>0</v>
      </c>
      <c r="F1254" s="189" t="s">
        <v>1317</v>
      </c>
    </row>
    <row r="1255" spans="1:6" hidden="1" x14ac:dyDescent="0.2">
      <c r="A1255" s="201" t="e">
        <v>#N/A</v>
      </c>
      <c r="B1255" s="1" t="s">
        <v>535</v>
      </c>
      <c r="C1255" s="2" t="s">
        <v>1463</v>
      </c>
      <c r="D1255" s="133" t="s">
        <v>1317</v>
      </c>
      <c r="E1255" s="133">
        <v>0</v>
      </c>
      <c r="F1255" s="189" t="s">
        <v>1317</v>
      </c>
    </row>
    <row r="1256" spans="1:6" hidden="1" x14ac:dyDescent="0.2">
      <c r="A1256" s="201" t="e">
        <v>#N/A</v>
      </c>
      <c r="B1256" s="1" t="s">
        <v>392</v>
      </c>
      <c r="C1256" s="2" t="s">
        <v>1463</v>
      </c>
      <c r="D1256" s="133" t="s">
        <v>1317</v>
      </c>
      <c r="E1256" s="133">
        <v>0</v>
      </c>
      <c r="F1256" s="189" t="s">
        <v>1317</v>
      </c>
    </row>
    <row r="1257" spans="1:6" x14ac:dyDescent="0.2">
      <c r="A1257" s="201" t="s">
        <v>1317</v>
      </c>
      <c r="B1257" s="1" t="s">
        <v>393</v>
      </c>
      <c r="C1257" s="2" t="s">
        <v>1297</v>
      </c>
      <c r="D1257" s="217">
        <v>36</v>
      </c>
      <c r="E1257" s="133">
        <v>5388</v>
      </c>
      <c r="F1257" s="189">
        <v>149.66666666666666</v>
      </c>
    </row>
    <row r="1258" spans="1:6" x14ac:dyDescent="0.2">
      <c r="A1258" s="201">
        <v>74</v>
      </c>
      <c r="B1258" s="1" t="s">
        <v>394</v>
      </c>
      <c r="C1258" s="2" t="s">
        <v>1297</v>
      </c>
      <c r="D1258" s="217">
        <v>84</v>
      </c>
      <c r="E1258" s="133">
        <v>13321</v>
      </c>
      <c r="F1258" s="189">
        <v>158.58333333333334</v>
      </c>
    </row>
    <row r="1259" spans="1:6" x14ac:dyDescent="0.2">
      <c r="A1259" s="201" t="e">
        <v>#N/A</v>
      </c>
      <c r="B1259" s="1" t="s">
        <v>395</v>
      </c>
      <c r="C1259" s="2" t="s">
        <v>1297</v>
      </c>
      <c r="D1259" s="217">
        <v>21</v>
      </c>
      <c r="E1259" s="133">
        <v>2403</v>
      </c>
      <c r="F1259" s="189">
        <v>114.42857142857143</v>
      </c>
    </row>
    <row r="1260" spans="1:6" hidden="1" x14ac:dyDescent="0.2">
      <c r="A1260" s="201" t="e">
        <v>#N/A</v>
      </c>
      <c r="B1260" s="1" t="s">
        <v>396</v>
      </c>
      <c r="C1260" s="2" t="s">
        <v>1463</v>
      </c>
      <c r="D1260" s="133" t="s">
        <v>1317</v>
      </c>
      <c r="E1260" s="133">
        <v>0</v>
      </c>
      <c r="F1260" s="189" t="s">
        <v>1317</v>
      </c>
    </row>
    <row r="1261" spans="1:6" hidden="1" x14ac:dyDescent="0.2">
      <c r="A1261" s="201" t="e">
        <v>#N/A</v>
      </c>
      <c r="B1261" s="1" t="s">
        <v>399</v>
      </c>
      <c r="C1261" s="2" t="s">
        <v>1463</v>
      </c>
      <c r="D1261" s="133" t="s">
        <v>1317</v>
      </c>
      <c r="E1261" s="133">
        <v>0</v>
      </c>
      <c r="F1261" s="189" t="s">
        <v>1317</v>
      </c>
    </row>
    <row r="1262" spans="1:6" hidden="1" x14ac:dyDescent="0.2">
      <c r="A1262" s="201" t="e">
        <v>#N/A</v>
      </c>
      <c r="B1262" s="1" t="s">
        <v>536</v>
      </c>
      <c r="C1262" s="2" t="s">
        <v>1463</v>
      </c>
      <c r="D1262" s="133" t="s">
        <v>1317</v>
      </c>
      <c r="E1262" s="133">
        <v>0</v>
      </c>
      <c r="F1262" s="189" t="s">
        <v>1317</v>
      </c>
    </row>
    <row r="1263" spans="1:6" hidden="1" x14ac:dyDescent="0.2">
      <c r="A1263" s="201" t="e">
        <v>#N/A</v>
      </c>
      <c r="B1263" s="1" t="s">
        <v>400</v>
      </c>
      <c r="C1263" s="2" t="s">
        <v>1463</v>
      </c>
      <c r="D1263" s="133" t="s">
        <v>1317</v>
      </c>
      <c r="E1263" s="133">
        <v>0</v>
      </c>
      <c r="F1263" s="189" t="s">
        <v>1317</v>
      </c>
    </row>
    <row r="1264" spans="1:6" hidden="1" x14ac:dyDescent="0.2">
      <c r="A1264" s="201" t="e">
        <v>#N/A</v>
      </c>
      <c r="B1264" s="1" t="s">
        <v>401</v>
      </c>
      <c r="C1264" s="2" t="s">
        <v>1463</v>
      </c>
      <c r="D1264" s="133" t="s">
        <v>1317</v>
      </c>
      <c r="E1264" s="133">
        <v>0</v>
      </c>
      <c r="F1264" s="189" t="s">
        <v>1317</v>
      </c>
    </row>
    <row r="1265" spans="1:6" hidden="1" x14ac:dyDescent="0.2">
      <c r="A1265" s="201" t="e">
        <v>#N/A</v>
      </c>
      <c r="B1265" s="101" t="s">
        <v>1239</v>
      </c>
      <c r="C1265" s="2" t="s">
        <v>1463</v>
      </c>
      <c r="D1265" s="133" t="s">
        <v>1317</v>
      </c>
      <c r="E1265" s="133">
        <v>0</v>
      </c>
      <c r="F1265" s="189" t="s">
        <v>1317</v>
      </c>
    </row>
    <row r="1266" spans="1:6" hidden="1" x14ac:dyDescent="0.2">
      <c r="A1266" s="201" t="e">
        <v>#N/A</v>
      </c>
      <c r="B1266" s="1" t="s">
        <v>402</v>
      </c>
      <c r="C1266" s="2" t="s">
        <v>1463</v>
      </c>
      <c r="D1266" s="133" t="s">
        <v>1317</v>
      </c>
      <c r="E1266" s="133">
        <v>0</v>
      </c>
      <c r="F1266" s="189" t="s">
        <v>1317</v>
      </c>
    </row>
    <row r="1267" spans="1:6" hidden="1" x14ac:dyDescent="0.2">
      <c r="A1267" s="201" t="e">
        <v>#N/A</v>
      </c>
      <c r="B1267" s="1" t="s">
        <v>403</v>
      </c>
      <c r="C1267" s="2" t="s">
        <v>1463</v>
      </c>
      <c r="D1267" s="133" t="s">
        <v>1317</v>
      </c>
      <c r="E1267" s="133">
        <v>0</v>
      </c>
      <c r="F1267" s="189" t="s">
        <v>1317</v>
      </c>
    </row>
    <row r="1268" spans="1:6" hidden="1" x14ac:dyDescent="0.2">
      <c r="A1268" s="201" t="e">
        <v>#N/A</v>
      </c>
      <c r="B1268" s="1" t="s">
        <v>404</v>
      </c>
      <c r="C1268" s="2" t="s">
        <v>1463</v>
      </c>
      <c r="D1268" s="133" t="s">
        <v>1317</v>
      </c>
      <c r="E1268" s="133">
        <v>0</v>
      </c>
      <c r="F1268" s="189" t="s">
        <v>1317</v>
      </c>
    </row>
    <row r="1269" spans="1:6" x14ac:dyDescent="0.2">
      <c r="A1269" s="201" t="s">
        <v>1317</v>
      </c>
      <c r="B1269" s="1" t="s">
        <v>405</v>
      </c>
      <c r="C1269" s="2" t="s">
        <v>1297</v>
      </c>
      <c r="D1269" s="217">
        <v>18</v>
      </c>
      <c r="E1269" s="133">
        <v>2999</v>
      </c>
      <c r="F1269" s="189">
        <v>166.61111111111111</v>
      </c>
    </row>
    <row r="1270" spans="1:6" x14ac:dyDescent="0.2">
      <c r="A1270" s="201" t="s">
        <v>1317</v>
      </c>
      <c r="B1270" s="1" t="s">
        <v>406</v>
      </c>
      <c r="C1270" s="2" t="s">
        <v>1297</v>
      </c>
      <c r="D1270" s="217">
        <v>24</v>
      </c>
      <c r="E1270" s="133">
        <v>3483</v>
      </c>
      <c r="F1270" s="189">
        <v>145.125</v>
      </c>
    </row>
    <row r="1271" spans="1:6" hidden="1" x14ac:dyDescent="0.2">
      <c r="A1271" s="201" t="e">
        <v>#N/A</v>
      </c>
      <c r="B1271" s="1" t="s">
        <v>407</v>
      </c>
      <c r="C1271" s="2" t="s">
        <v>1463</v>
      </c>
      <c r="D1271" s="133" t="s">
        <v>1317</v>
      </c>
      <c r="E1271" s="133">
        <v>0</v>
      </c>
      <c r="F1271" s="189" t="s">
        <v>1317</v>
      </c>
    </row>
    <row r="1272" spans="1:6" hidden="1" x14ac:dyDescent="0.2">
      <c r="A1272" s="201" t="e">
        <v>#N/A</v>
      </c>
      <c r="B1272" s="1" t="s">
        <v>408</v>
      </c>
      <c r="C1272" s="2" t="s">
        <v>1463</v>
      </c>
      <c r="D1272" s="133" t="s">
        <v>1317</v>
      </c>
      <c r="E1272" s="133">
        <v>0</v>
      </c>
      <c r="F1272" s="189" t="s">
        <v>1317</v>
      </c>
    </row>
    <row r="1273" spans="1:6" hidden="1" x14ac:dyDescent="0.2">
      <c r="A1273" s="201" t="e">
        <v>#N/A</v>
      </c>
      <c r="B1273" s="1" t="s">
        <v>409</v>
      </c>
      <c r="C1273" s="2" t="s">
        <v>1463</v>
      </c>
      <c r="D1273" s="133" t="s">
        <v>1317</v>
      </c>
      <c r="E1273" s="133">
        <v>0</v>
      </c>
      <c r="F1273" s="189" t="s">
        <v>1317</v>
      </c>
    </row>
    <row r="1274" spans="1:6" x14ac:dyDescent="0.2">
      <c r="A1274" s="201" t="s">
        <v>1317</v>
      </c>
      <c r="B1274" s="1" t="s">
        <v>410</v>
      </c>
      <c r="C1274" s="2" t="s">
        <v>1297</v>
      </c>
      <c r="D1274" s="217">
        <v>30</v>
      </c>
      <c r="E1274" s="133">
        <v>4738</v>
      </c>
      <c r="F1274" s="189">
        <v>157.93333333333334</v>
      </c>
    </row>
    <row r="1275" spans="1:6" hidden="1" x14ac:dyDescent="0.2">
      <c r="A1275" s="201" t="e">
        <v>#N/A</v>
      </c>
      <c r="B1275" s="1" t="s">
        <v>411</v>
      </c>
      <c r="C1275" s="2" t="s">
        <v>1463</v>
      </c>
      <c r="D1275" s="133" t="s">
        <v>1317</v>
      </c>
      <c r="E1275" s="133">
        <v>0</v>
      </c>
      <c r="F1275" s="189" t="s">
        <v>1317</v>
      </c>
    </row>
    <row r="1276" spans="1:6" hidden="1" x14ac:dyDescent="0.2">
      <c r="A1276" s="201" t="e">
        <v>#N/A</v>
      </c>
      <c r="B1276" s="1" t="s">
        <v>412</v>
      </c>
      <c r="C1276" s="2" t="s">
        <v>1463</v>
      </c>
      <c r="D1276" s="133" t="s">
        <v>1317</v>
      </c>
      <c r="E1276" s="133">
        <v>0</v>
      </c>
      <c r="F1276" s="189" t="s">
        <v>1317</v>
      </c>
    </row>
    <row r="1277" spans="1:6" x14ac:dyDescent="0.2">
      <c r="A1277" s="201" t="s">
        <v>1317</v>
      </c>
      <c r="B1277" s="101" t="s">
        <v>1326</v>
      </c>
      <c r="C1277" s="2" t="s">
        <v>1297</v>
      </c>
      <c r="D1277" s="217">
        <v>47</v>
      </c>
      <c r="E1277" s="133">
        <v>8129</v>
      </c>
      <c r="F1277" s="189">
        <v>172.95744680851064</v>
      </c>
    </row>
    <row r="1278" spans="1:6" x14ac:dyDescent="0.2">
      <c r="A1278" s="201">
        <v>3</v>
      </c>
      <c r="B1278" s="1" t="s">
        <v>413</v>
      </c>
      <c r="C1278" s="2" t="s">
        <v>1297</v>
      </c>
      <c r="D1278" s="217">
        <v>89</v>
      </c>
      <c r="E1278" s="133">
        <v>15499</v>
      </c>
      <c r="F1278" s="189">
        <v>174.14606741573033</v>
      </c>
    </row>
    <row r="1279" spans="1:6" x14ac:dyDescent="0.2">
      <c r="A1279" s="201">
        <v>6</v>
      </c>
      <c r="B1279" s="1" t="s">
        <v>414</v>
      </c>
      <c r="C1279" s="2" t="s">
        <v>1297</v>
      </c>
      <c r="D1279" s="217">
        <v>92</v>
      </c>
      <c r="E1279" s="133">
        <v>17918</v>
      </c>
      <c r="F1279" s="189">
        <v>194.7608695652174</v>
      </c>
    </row>
    <row r="1280" spans="1:6" hidden="1" x14ac:dyDescent="0.2">
      <c r="A1280" s="201" t="e">
        <v>#N/A</v>
      </c>
      <c r="B1280" s="101" t="s">
        <v>1357</v>
      </c>
      <c r="C1280" s="2" t="s">
        <v>1463</v>
      </c>
      <c r="D1280" s="133" t="s">
        <v>1317</v>
      </c>
      <c r="E1280" s="133">
        <v>0</v>
      </c>
      <c r="F1280" s="189" t="s">
        <v>1317</v>
      </c>
    </row>
    <row r="1281" spans="1:6" hidden="1" x14ac:dyDescent="0.2">
      <c r="A1281" s="201" t="e">
        <v>#N/A</v>
      </c>
      <c r="B1281" s="1" t="s">
        <v>415</v>
      </c>
      <c r="C1281" s="2" t="s">
        <v>1463</v>
      </c>
      <c r="D1281" s="133" t="s">
        <v>1317</v>
      </c>
      <c r="E1281" s="133">
        <v>0</v>
      </c>
      <c r="F1281" s="189" t="s">
        <v>1317</v>
      </c>
    </row>
    <row r="1282" spans="1:6" hidden="1" x14ac:dyDescent="0.2">
      <c r="A1282" s="201" t="e">
        <v>#N/A</v>
      </c>
      <c r="B1282" s="1" t="s">
        <v>416</v>
      </c>
      <c r="C1282" s="2" t="s">
        <v>1463</v>
      </c>
      <c r="D1282" s="133" t="s">
        <v>1317</v>
      </c>
      <c r="E1282" s="133">
        <v>0</v>
      </c>
      <c r="F1282" s="189" t="s">
        <v>1317</v>
      </c>
    </row>
    <row r="1283" spans="1:6" x14ac:dyDescent="0.2">
      <c r="A1283" s="201">
        <v>50</v>
      </c>
      <c r="B1283" s="1" t="s">
        <v>417</v>
      </c>
      <c r="C1283" s="2" t="s">
        <v>1297</v>
      </c>
      <c r="D1283" s="217">
        <v>88</v>
      </c>
      <c r="E1283" s="133">
        <v>14761</v>
      </c>
      <c r="F1283" s="189">
        <v>167.73863636363637</v>
      </c>
    </row>
    <row r="1284" spans="1:6" x14ac:dyDescent="0.2">
      <c r="A1284" s="201" t="s">
        <v>1317</v>
      </c>
      <c r="B1284" s="1" t="s">
        <v>537</v>
      </c>
      <c r="C1284" s="2" t="s">
        <v>1297</v>
      </c>
      <c r="D1284" s="217">
        <v>24</v>
      </c>
      <c r="E1284" s="133">
        <v>3138</v>
      </c>
      <c r="F1284" s="189">
        <v>130.75</v>
      </c>
    </row>
    <row r="1285" spans="1:6" hidden="1" x14ac:dyDescent="0.2">
      <c r="A1285" s="201" t="e">
        <v>#N/A</v>
      </c>
      <c r="B1285" s="1" t="s">
        <v>418</v>
      </c>
      <c r="C1285" s="2" t="s">
        <v>1463</v>
      </c>
      <c r="D1285" s="133" t="s">
        <v>1317</v>
      </c>
      <c r="E1285" s="133">
        <v>0</v>
      </c>
      <c r="F1285" s="189" t="s">
        <v>1317</v>
      </c>
    </row>
    <row r="1286" spans="1:6" hidden="1" x14ac:dyDescent="0.2">
      <c r="A1286" s="201" t="e">
        <v>#N/A</v>
      </c>
      <c r="B1286" s="1" t="s">
        <v>419</v>
      </c>
      <c r="C1286" s="2" t="s">
        <v>1463</v>
      </c>
      <c r="D1286" s="133" t="s">
        <v>1317</v>
      </c>
      <c r="E1286" s="133">
        <v>0</v>
      </c>
      <c r="F1286" s="189" t="s">
        <v>1317</v>
      </c>
    </row>
    <row r="1287" spans="1:6" x14ac:dyDescent="0.2">
      <c r="A1287" s="201" t="s">
        <v>1317</v>
      </c>
      <c r="B1287" s="1" t="s">
        <v>420</v>
      </c>
      <c r="C1287" s="2" t="s">
        <v>1297</v>
      </c>
      <c r="D1287" s="217">
        <v>33</v>
      </c>
      <c r="E1287" s="133">
        <v>4088</v>
      </c>
      <c r="F1287" s="189">
        <v>123.87878787878788</v>
      </c>
    </row>
    <row r="1288" spans="1:6" hidden="1" x14ac:dyDescent="0.2">
      <c r="A1288" s="201" t="e">
        <v>#N/A</v>
      </c>
      <c r="B1288" s="1" t="s">
        <v>421</v>
      </c>
      <c r="C1288" s="2" t="s">
        <v>1463</v>
      </c>
      <c r="D1288" s="133" t="s">
        <v>1317</v>
      </c>
      <c r="E1288" s="133">
        <v>0</v>
      </c>
      <c r="F1288" s="189" t="s">
        <v>1317</v>
      </c>
    </row>
    <row r="1289" spans="1:6" hidden="1" x14ac:dyDescent="0.2">
      <c r="A1289" s="201" t="e">
        <v>#N/A</v>
      </c>
      <c r="B1289" s="1" t="s">
        <v>422</v>
      </c>
      <c r="C1289" s="2" t="s">
        <v>1463</v>
      </c>
      <c r="D1289" s="133" t="s">
        <v>1317</v>
      </c>
      <c r="E1289" s="133">
        <v>0</v>
      </c>
      <c r="F1289" s="189" t="s">
        <v>1317</v>
      </c>
    </row>
    <row r="1290" spans="1:6" x14ac:dyDescent="0.2">
      <c r="A1290" s="201" t="s">
        <v>1317</v>
      </c>
      <c r="B1290" s="101" t="s">
        <v>1381</v>
      </c>
      <c r="C1290" s="2" t="s">
        <v>1297</v>
      </c>
      <c r="D1290" s="217">
        <v>21</v>
      </c>
      <c r="E1290" s="133">
        <v>2910</v>
      </c>
      <c r="F1290" s="189">
        <v>138.57142857142858</v>
      </c>
    </row>
    <row r="1291" spans="1:6" x14ac:dyDescent="0.2">
      <c r="A1291" s="201" t="s">
        <v>1317</v>
      </c>
      <c r="B1291" s="1" t="s">
        <v>423</v>
      </c>
      <c r="C1291" s="2" t="s">
        <v>1297</v>
      </c>
      <c r="D1291" s="217">
        <v>21</v>
      </c>
      <c r="E1291" s="133">
        <v>3121</v>
      </c>
      <c r="F1291" s="189">
        <v>148.61904761904762</v>
      </c>
    </row>
    <row r="1292" spans="1:6" hidden="1" x14ac:dyDescent="0.2">
      <c r="A1292" s="201" t="e">
        <v>#N/A</v>
      </c>
      <c r="B1292" s="1" t="s">
        <v>457</v>
      </c>
      <c r="C1292" s="2" t="s">
        <v>1463</v>
      </c>
      <c r="D1292" s="133" t="s">
        <v>1317</v>
      </c>
      <c r="E1292" s="133">
        <v>0</v>
      </c>
      <c r="F1292" s="189" t="s">
        <v>1317</v>
      </c>
    </row>
    <row r="1293" spans="1:6" x14ac:dyDescent="0.2">
      <c r="A1293" s="202"/>
      <c r="B1293" s="136"/>
      <c r="C1293" s="137" t="s">
        <v>1069</v>
      </c>
      <c r="D1293" s="220">
        <v>682</v>
      </c>
      <c r="E1293" s="134">
        <v>110037</v>
      </c>
      <c r="F1293" s="188">
        <v>161.34457478005865</v>
      </c>
    </row>
    <row r="1294" spans="1:6" ht="15.75" x14ac:dyDescent="0.25">
      <c r="A1294" s="200" t="s">
        <v>425</v>
      </c>
      <c r="B1294" s="138" t="s">
        <v>204</v>
      </c>
      <c r="C1294" s="139" t="s">
        <v>1069</v>
      </c>
      <c r="D1294" s="219"/>
      <c r="E1294" s="143"/>
      <c r="F1294" s="187" t="s">
        <v>1317</v>
      </c>
    </row>
    <row r="1295" spans="1:6" hidden="1" x14ac:dyDescent="0.2">
      <c r="A1295" s="201" t="e">
        <v>#N/A</v>
      </c>
      <c r="B1295" s="1" t="s">
        <v>424</v>
      </c>
      <c r="C1295" s="2" t="s">
        <v>1463</v>
      </c>
      <c r="D1295" s="133" t="s">
        <v>1317</v>
      </c>
      <c r="E1295" s="133">
        <v>0</v>
      </c>
      <c r="F1295" s="189" t="s">
        <v>1317</v>
      </c>
    </row>
    <row r="1296" spans="1:6" hidden="1" x14ac:dyDescent="0.2">
      <c r="A1296" s="201" t="e">
        <v>#N/A</v>
      </c>
      <c r="B1296" s="1" t="s">
        <v>426</v>
      </c>
      <c r="C1296" s="2" t="s">
        <v>1463</v>
      </c>
      <c r="D1296" s="133" t="s">
        <v>1317</v>
      </c>
      <c r="E1296" s="133">
        <v>0</v>
      </c>
      <c r="F1296" s="189" t="s">
        <v>1317</v>
      </c>
    </row>
    <row r="1297" spans="1:6" hidden="1" x14ac:dyDescent="0.2">
      <c r="A1297" s="201" t="e">
        <v>#N/A</v>
      </c>
      <c r="B1297" s="1" t="s">
        <v>209</v>
      </c>
      <c r="C1297" s="2" t="s">
        <v>1463</v>
      </c>
      <c r="D1297" s="133" t="s">
        <v>1317</v>
      </c>
      <c r="E1297" s="133">
        <v>0</v>
      </c>
      <c r="F1297" s="189" t="s">
        <v>1317</v>
      </c>
    </row>
    <row r="1298" spans="1:6" hidden="1" x14ac:dyDescent="0.2">
      <c r="A1298" s="201" t="e">
        <v>#N/A</v>
      </c>
      <c r="B1298" s="101" t="s">
        <v>1266</v>
      </c>
      <c r="C1298" s="2" t="s">
        <v>1463</v>
      </c>
      <c r="D1298" s="133" t="s">
        <v>1317</v>
      </c>
      <c r="E1298" s="133">
        <v>0</v>
      </c>
      <c r="F1298" s="189" t="s">
        <v>1317</v>
      </c>
    </row>
    <row r="1299" spans="1:6" hidden="1" x14ac:dyDescent="0.2">
      <c r="A1299" s="201" t="e">
        <v>#N/A</v>
      </c>
      <c r="B1299" s="1" t="s">
        <v>427</v>
      </c>
      <c r="C1299" s="2" t="s">
        <v>1463</v>
      </c>
      <c r="D1299" s="133" t="s">
        <v>1317</v>
      </c>
      <c r="E1299" s="133">
        <v>0</v>
      </c>
      <c r="F1299" s="189" t="s">
        <v>1317</v>
      </c>
    </row>
    <row r="1300" spans="1:6" hidden="1" x14ac:dyDescent="0.2">
      <c r="A1300" s="201" t="e">
        <v>#N/A</v>
      </c>
      <c r="B1300" s="101" t="s">
        <v>1171</v>
      </c>
      <c r="C1300" s="2" t="s">
        <v>1463</v>
      </c>
      <c r="D1300" s="133" t="s">
        <v>1317</v>
      </c>
      <c r="E1300" s="133">
        <v>0</v>
      </c>
      <c r="F1300" s="189" t="s">
        <v>1317</v>
      </c>
    </row>
    <row r="1301" spans="1:6" x14ac:dyDescent="0.2">
      <c r="A1301" s="201" t="s">
        <v>1317</v>
      </c>
      <c r="B1301" s="1" t="s">
        <v>428</v>
      </c>
      <c r="C1301" s="2" t="s">
        <v>1297</v>
      </c>
      <c r="D1301" s="217">
        <v>33</v>
      </c>
      <c r="E1301" s="133">
        <v>5429</v>
      </c>
      <c r="F1301" s="189">
        <v>164.5151515151515</v>
      </c>
    </row>
    <row r="1302" spans="1:6" x14ac:dyDescent="0.2">
      <c r="A1302" s="201" t="s">
        <v>1317</v>
      </c>
      <c r="B1302" s="101" t="s">
        <v>1123</v>
      </c>
      <c r="C1302" s="2" t="s">
        <v>1297</v>
      </c>
      <c r="D1302" s="217">
        <v>27</v>
      </c>
      <c r="E1302" s="133">
        <v>4602</v>
      </c>
      <c r="F1302" s="189">
        <v>170.44444444444446</v>
      </c>
    </row>
    <row r="1303" spans="1:6" hidden="1" x14ac:dyDescent="0.2">
      <c r="A1303" s="201" t="e">
        <v>#N/A</v>
      </c>
      <c r="B1303" s="1" t="s">
        <v>351</v>
      </c>
      <c r="C1303" s="2" t="s">
        <v>1463</v>
      </c>
      <c r="D1303" s="133" t="s">
        <v>1317</v>
      </c>
      <c r="E1303" s="133">
        <v>0</v>
      </c>
      <c r="F1303" s="189" t="s">
        <v>1317</v>
      </c>
    </row>
    <row r="1304" spans="1:6" hidden="1" x14ac:dyDescent="0.2">
      <c r="A1304" s="201" t="e">
        <v>#N/A</v>
      </c>
      <c r="B1304" s="101" t="s">
        <v>1070</v>
      </c>
      <c r="C1304" s="2" t="s">
        <v>1463</v>
      </c>
      <c r="D1304" s="133" t="s">
        <v>1317</v>
      </c>
      <c r="E1304" s="133">
        <v>0</v>
      </c>
      <c r="F1304" s="189" t="s">
        <v>1317</v>
      </c>
    </row>
    <row r="1305" spans="1:6" hidden="1" x14ac:dyDescent="0.2">
      <c r="A1305" s="201" t="e">
        <v>#N/A</v>
      </c>
      <c r="B1305" s="1" t="s">
        <v>429</v>
      </c>
      <c r="C1305" s="2" t="s">
        <v>1463</v>
      </c>
      <c r="D1305" s="133" t="s">
        <v>1317</v>
      </c>
      <c r="E1305" s="133">
        <v>0</v>
      </c>
      <c r="F1305" s="189" t="s">
        <v>1317</v>
      </c>
    </row>
    <row r="1306" spans="1:6" x14ac:dyDescent="0.2">
      <c r="A1306" s="201" t="s">
        <v>1317</v>
      </c>
      <c r="B1306" s="1" t="s">
        <v>430</v>
      </c>
      <c r="C1306" s="2" t="s">
        <v>1297</v>
      </c>
      <c r="D1306" s="217">
        <v>33</v>
      </c>
      <c r="E1306" s="133">
        <v>4659</v>
      </c>
      <c r="F1306" s="189">
        <v>141.18181818181819</v>
      </c>
    </row>
    <row r="1307" spans="1:6" x14ac:dyDescent="0.2">
      <c r="A1307" s="201" t="s">
        <v>1317</v>
      </c>
      <c r="B1307" s="101" t="s">
        <v>1162</v>
      </c>
      <c r="C1307" s="2" t="s">
        <v>1297</v>
      </c>
      <c r="D1307" s="217">
        <v>36</v>
      </c>
      <c r="E1307" s="133">
        <v>6373</v>
      </c>
      <c r="F1307" s="189">
        <v>177.02777777777777</v>
      </c>
    </row>
    <row r="1308" spans="1:6" hidden="1" x14ac:dyDescent="0.2">
      <c r="A1308" s="201" t="e">
        <v>#N/A</v>
      </c>
      <c r="B1308" s="101" t="s">
        <v>1352</v>
      </c>
      <c r="C1308" s="2" t="s">
        <v>1463</v>
      </c>
      <c r="D1308" s="133" t="s">
        <v>1317</v>
      </c>
      <c r="E1308" s="133">
        <v>0</v>
      </c>
      <c r="F1308" s="189" t="s">
        <v>1317</v>
      </c>
    </row>
    <row r="1309" spans="1:6" hidden="1" x14ac:dyDescent="0.2">
      <c r="A1309" s="201" t="e">
        <v>#N/A</v>
      </c>
      <c r="B1309" s="1" t="s">
        <v>538</v>
      </c>
      <c r="C1309" s="2" t="s">
        <v>1463</v>
      </c>
      <c r="D1309" s="133" t="s">
        <v>1317</v>
      </c>
      <c r="E1309" s="133">
        <v>0</v>
      </c>
      <c r="F1309" s="189" t="s">
        <v>1317</v>
      </c>
    </row>
    <row r="1310" spans="1:6" hidden="1" x14ac:dyDescent="0.2">
      <c r="A1310" s="201" t="e">
        <v>#N/A</v>
      </c>
      <c r="B1310" s="1" t="s">
        <v>431</v>
      </c>
      <c r="C1310" s="2" t="s">
        <v>1463</v>
      </c>
      <c r="D1310" s="133" t="s">
        <v>1317</v>
      </c>
      <c r="E1310" s="133">
        <v>0</v>
      </c>
      <c r="F1310" s="189" t="s">
        <v>1317</v>
      </c>
    </row>
    <row r="1311" spans="1:6" x14ac:dyDescent="0.2">
      <c r="A1311" s="201" t="e">
        <v>#N/A</v>
      </c>
      <c r="B1311" s="101" t="s">
        <v>1146</v>
      </c>
      <c r="C1311" s="2" t="s">
        <v>1297</v>
      </c>
      <c r="D1311" s="217">
        <v>8</v>
      </c>
      <c r="E1311" s="133">
        <v>1203</v>
      </c>
      <c r="F1311" s="189">
        <v>150.375</v>
      </c>
    </row>
    <row r="1312" spans="1:6" hidden="1" x14ac:dyDescent="0.2">
      <c r="A1312" s="201" t="e">
        <v>#N/A</v>
      </c>
      <c r="B1312" s="101" t="s">
        <v>1038</v>
      </c>
      <c r="C1312" s="2" t="s">
        <v>1463</v>
      </c>
      <c r="D1312" s="133" t="s">
        <v>1317</v>
      </c>
      <c r="E1312" s="133">
        <v>0</v>
      </c>
      <c r="F1312" s="189" t="s">
        <v>1317</v>
      </c>
    </row>
    <row r="1313" spans="1:6" x14ac:dyDescent="0.2">
      <c r="A1313" s="201">
        <v>8</v>
      </c>
      <c r="B1313" s="1" t="s">
        <v>539</v>
      </c>
      <c r="C1313" s="2" t="s">
        <v>1297</v>
      </c>
      <c r="D1313" s="217">
        <v>89</v>
      </c>
      <c r="E1313" s="133">
        <v>17097</v>
      </c>
      <c r="F1313" s="189">
        <v>192.10112359550561</v>
      </c>
    </row>
    <row r="1314" spans="1:6" hidden="1" x14ac:dyDescent="0.2">
      <c r="A1314" s="201" t="e">
        <v>#N/A</v>
      </c>
      <c r="B1314" s="1" t="s">
        <v>432</v>
      </c>
      <c r="C1314" s="2" t="s">
        <v>1463</v>
      </c>
      <c r="D1314" s="133" t="s">
        <v>1317</v>
      </c>
      <c r="E1314" s="133">
        <v>0</v>
      </c>
      <c r="F1314" s="189" t="s">
        <v>1317</v>
      </c>
    </row>
    <row r="1315" spans="1:6" x14ac:dyDescent="0.2">
      <c r="A1315" s="202"/>
      <c r="B1315" s="136"/>
      <c r="C1315" s="137" t="s">
        <v>1069</v>
      </c>
      <c r="D1315" s="220">
        <v>226</v>
      </c>
      <c r="E1315" s="134">
        <v>39363</v>
      </c>
      <c r="F1315" s="188">
        <v>174.17256637168143</v>
      </c>
    </row>
    <row r="1316" spans="1:6" ht="15.75" x14ac:dyDescent="0.25">
      <c r="A1316" s="200" t="s">
        <v>434</v>
      </c>
      <c r="B1316" s="138" t="s">
        <v>205</v>
      </c>
      <c r="C1316" s="139" t="s">
        <v>1069</v>
      </c>
      <c r="D1316" s="219"/>
      <c r="E1316" s="143"/>
      <c r="F1316" s="187" t="s">
        <v>1317</v>
      </c>
    </row>
    <row r="1317" spans="1:6" x14ac:dyDescent="0.2">
      <c r="A1317" s="201">
        <v>61</v>
      </c>
      <c r="B1317" s="1" t="s">
        <v>433</v>
      </c>
      <c r="C1317" s="2" t="s">
        <v>1297</v>
      </c>
      <c r="D1317" s="217">
        <v>73</v>
      </c>
      <c r="E1317" s="133">
        <v>11975</v>
      </c>
      <c r="F1317" s="189">
        <v>164.04109589041096</v>
      </c>
    </row>
    <row r="1318" spans="1:6" x14ac:dyDescent="0.2">
      <c r="A1318" s="201">
        <v>24</v>
      </c>
      <c r="B1318" s="1" t="s">
        <v>435</v>
      </c>
      <c r="C1318" s="2" t="s">
        <v>1297</v>
      </c>
      <c r="D1318" s="217">
        <v>58</v>
      </c>
      <c r="E1318" s="133">
        <v>8395</v>
      </c>
      <c r="F1318" s="189">
        <v>144.74137931034483</v>
      </c>
    </row>
    <row r="1319" spans="1:6" x14ac:dyDescent="0.2">
      <c r="A1319" s="201" t="s">
        <v>1317</v>
      </c>
      <c r="B1319" s="1" t="s">
        <v>540</v>
      </c>
      <c r="C1319" s="2" t="s">
        <v>1297</v>
      </c>
      <c r="D1319" s="217">
        <v>27</v>
      </c>
      <c r="E1319" s="133">
        <v>3640</v>
      </c>
      <c r="F1319" s="189">
        <v>134.81481481481481</v>
      </c>
    </row>
    <row r="1320" spans="1:6" hidden="1" x14ac:dyDescent="0.2">
      <c r="A1320" s="201" t="e">
        <v>#N/A</v>
      </c>
      <c r="B1320" s="1" t="s">
        <v>436</v>
      </c>
      <c r="C1320" s="2" t="s">
        <v>1463</v>
      </c>
      <c r="D1320" s="133" t="s">
        <v>1317</v>
      </c>
      <c r="E1320" s="133">
        <v>0</v>
      </c>
      <c r="F1320" s="189" t="s">
        <v>1317</v>
      </c>
    </row>
    <row r="1321" spans="1:6" x14ac:dyDescent="0.2">
      <c r="A1321" s="201" t="s">
        <v>1317</v>
      </c>
      <c r="B1321" s="1" t="s">
        <v>437</v>
      </c>
      <c r="C1321" s="2" t="s">
        <v>1297</v>
      </c>
      <c r="D1321" s="217">
        <v>30</v>
      </c>
      <c r="E1321" s="133">
        <v>4577</v>
      </c>
      <c r="F1321" s="189">
        <v>152.56666666666666</v>
      </c>
    </row>
    <row r="1322" spans="1:6" hidden="1" x14ac:dyDescent="0.2">
      <c r="A1322" s="201" t="e">
        <v>#N/A</v>
      </c>
      <c r="B1322" s="1" t="s">
        <v>438</v>
      </c>
      <c r="C1322" s="2" t="s">
        <v>1463</v>
      </c>
      <c r="D1322" s="133" t="s">
        <v>1317</v>
      </c>
      <c r="E1322" s="133">
        <v>0</v>
      </c>
      <c r="F1322" s="189" t="s">
        <v>1317</v>
      </c>
    </row>
    <row r="1323" spans="1:6" hidden="1" x14ac:dyDescent="0.2">
      <c r="A1323" s="201" t="e">
        <v>#N/A</v>
      </c>
      <c r="B1323" s="1" t="s">
        <v>439</v>
      </c>
      <c r="C1323" s="2" t="s">
        <v>1463</v>
      </c>
      <c r="D1323" s="133" t="s">
        <v>1317</v>
      </c>
      <c r="E1323" s="133">
        <v>0</v>
      </c>
      <c r="F1323" s="189" t="s">
        <v>1317</v>
      </c>
    </row>
    <row r="1324" spans="1:6" x14ac:dyDescent="0.2">
      <c r="A1324" s="201">
        <v>20</v>
      </c>
      <c r="B1324" s="1" t="s">
        <v>440</v>
      </c>
      <c r="C1324" s="2" t="s">
        <v>1297</v>
      </c>
      <c r="D1324" s="217">
        <v>56</v>
      </c>
      <c r="E1324" s="133">
        <v>8325</v>
      </c>
      <c r="F1324" s="189">
        <v>148.66071428571428</v>
      </c>
    </row>
    <row r="1325" spans="1:6" x14ac:dyDescent="0.2">
      <c r="A1325" s="201">
        <v>24</v>
      </c>
      <c r="B1325" s="1" t="s">
        <v>441</v>
      </c>
      <c r="C1325" s="2" t="s">
        <v>1297</v>
      </c>
      <c r="D1325" s="217">
        <v>112</v>
      </c>
      <c r="E1325" s="133">
        <v>19972</v>
      </c>
      <c r="F1325" s="189">
        <v>178.32142857142858</v>
      </c>
    </row>
    <row r="1326" spans="1:6" hidden="1" x14ac:dyDescent="0.2">
      <c r="A1326" s="201" t="e">
        <v>#N/A</v>
      </c>
      <c r="B1326" s="1" t="s">
        <v>442</v>
      </c>
      <c r="C1326" s="2" t="s">
        <v>1463</v>
      </c>
      <c r="D1326" s="133" t="s">
        <v>1317</v>
      </c>
      <c r="E1326" s="133">
        <v>0</v>
      </c>
      <c r="F1326" s="189" t="s">
        <v>1317</v>
      </c>
    </row>
    <row r="1327" spans="1:6" x14ac:dyDescent="0.2">
      <c r="A1327" s="201" t="e">
        <v>#N/A</v>
      </c>
      <c r="B1327" s="1" t="s">
        <v>443</v>
      </c>
      <c r="C1327" s="2" t="s">
        <v>1297</v>
      </c>
      <c r="D1327" s="217">
        <v>22</v>
      </c>
      <c r="E1327" s="133">
        <v>2568</v>
      </c>
      <c r="F1327" s="189">
        <v>116.72727272727273</v>
      </c>
    </row>
    <row r="1328" spans="1:6" x14ac:dyDescent="0.2">
      <c r="A1328" s="201">
        <v>31</v>
      </c>
      <c r="B1328" s="1" t="s">
        <v>444</v>
      </c>
      <c r="C1328" s="2" t="s">
        <v>1297</v>
      </c>
      <c r="D1328" s="217">
        <v>96</v>
      </c>
      <c r="E1328" s="133">
        <v>16860</v>
      </c>
      <c r="F1328" s="189">
        <v>175.625</v>
      </c>
    </row>
    <row r="1329" spans="1:6" x14ac:dyDescent="0.2">
      <c r="A1329" s="201" t="s">
        <v>1317</v>
      </c>
      <c r="B1329" s="1" t="s">
        <v>445</v>
      </c>
      <c r="C1329" s="2" t="s">
        <v>1297</v>
      </c>
      <c r="D1329" s="217">
        <v>38</v>
      </c>
      <c r="E1329" s="133">
        <v>5184</v>
      </c>
      <c r="F1329" s="189">
        <v>136.42105263157896</v>
      </c>
    </row>
    <row r="1330" spans="1:6" x14ac:dyDescent="0.2">
      <c r="A1330" s="201" t="s">
        <v>1317</v>
      </c>
      <c r="B1330" s="1" t="s">
        <v>446</v>
      </c>
      <c r="C1330" s="2" t="s">
        <v>1297</v>
      </c>
      <c r="D1330" s="217">
        <v>18</v>
      </c>
      <c r="E1330" s="133">
        <v>2702</v>
      </c>
      <c r="F1330" s="189">
        <v>150.11111111111111</v>
      </c>
    </row>
    <row r="1331" spans="1:6" x14ac:dyDescent="0.2">
      <c r="A1331" s="201" t="s">
        <v>1317</v>
      </c>
      <c r="B1331" s="1" t="s">
        <v>447</v>
      </c>
      <c r="C1331" s="2" t="s">
        <v>1297</v>
      </c>
      <c r="D1331" s="217">
        <v>36</v>
      </c>
      <c r="E1331" s="133">
        <v>5340</v>
      </c>
      <c r="F1331" s="189">
        <v>148.33333333333334</v>
      </c>
    </row>
    <row r="1332" spans="1:6" x14ac:dyDescent="0.2">
      <c r="A1332" s="201">
        <v>73</v>
      </c>
      <c r="B1332" s="1" t="s">
        <v>448</v>
      </c>
      <c r="C1332" s="2" t="s">
        <v>1297</v>
      </c>
      <c r="D1332" s="217">
        <v>108</v>
      </c>
      <c r="E1332" s="133">
        <v>17289</v>
      </c>
      <c r="F1332" s="189">
        <v>160.08333333333334</v>
      </c>
    </row>
    <row r="1333" spans="1:6" x14ac:dyDescent="0.2">
      <c r="A1333" s="201" t="s">
        <v>1317</v>
      </c>
      <c r="B1333" s="1" t="s">
        <v>449</v>
      </c>
      <c r="C1333" s="2" t="s">
        <v>1297</v>
      </c>
      <c r="D1333" s="217">
        <v>3</v>
      </c>
      <c r="E1333" s="133">
        <v>402</v>
      </c>
      <c r="F1333" s="189">
        <v>134</v>
      </c>
    </row>
    <row r="1334" spans="1:6" x14ac:dyDescent="0.2">
      <c r="A1334" s="201" t="s">
        <v>1317</v>
      </c>
      <c r="B1334" s="101" t="s">
        <v>1333</v>
      </c>
      <c r="C1334" s="2" t="s">
        <v>1297</v>
      </c>
      <c r="D1334" s="217">
        <v>9</v>
      </c>
      <c r="E1334" s="133">
        <v>989</v>
      </c>
      <c r="F1334" s="189">
        <v>109.88888888888889</v>
      </c>
    </row>
    <row r="1335" spans="1:6" hidden="1" x14ac:dyDescent="0.2">
      <c r="A1335" s="201" t="e">
        <v>#N/A</v>
      </c>
      <c r="B1335" s="1" t="s">
        <v>152</v>
      </c>
      <c r="C1335" s="2" t="s">
        <v>1463</v>
      </c>
      <c r="D1335" s="133" t="s">
        <v>1317</v>
      </c>
      <c r="E1335" s="133">
        <v>0</v>
      </c>
      <c r="F1335" s="189" t="s">
        <v>1317</v>
      </c>
    </row>
    <row r="1336" spans="1:6" x14ac:dyDescent="0.2">
      <c r="A1336" s="201" t="s">
        <v>1317</v>
      </c>
      <c r="B1336" s="1" t="s">
        <v>450</v>
      </c>
      <c r="C1336" s="2" t="s">
        <v>1297</v>
      </c>
      <c r="D1336" s="217">
        <v>24</v>
      </c>
      <c r="E1336" s="133">
        <v>3548</v>
      </c>
      <c r="F1336" s="189">
        <v>147.83333333333334</v>
      </c>
    </row>
    <row r="1337" spans="1:6" x14ac:dyDescent="0.2">
      <c r="A1337" s="201" t="s">
        <v>1317</v>
      </c>
      <c r="B1337" s="1" t="s">
        <v>1281</v>
      </c>
      <c r="C1337" s="2" t="s">
        <v>1297</v>
      </c>
      <c r="D1337" s="217">
        <v>42</v>
      </c>
      <c r="E1337" s="133">
        <v>5899</v>
      </c>
      <c r="F1337" s="189">
        <v>140.45238095238096</v>
      </c>
    </row>
    <row r="1338" spans="1:6" x14ac:dyDescent="0.2">
      <c r="A1338" s="201" t="e">
        <v>#N/A</v>
      </c>
      <c r="B1338" s="101" t="s">
        <v>1284</v>
      </c>
      <c r="C1338" s="2" t="s">
        <v>1297</v>
      </c>
      <c r="D1338" s="217">
        <v>16</v>
      </c>
      <c r="E1338" s="133">
        <v>2272</v>
      </c>
      <c r="F1338" s="189">
        <v>142</v>
      </c>
    </row>
    <row r="1339" spans="1:6" x14ac:dyDescent="0.2">
      <c r="A1339" s="202"/>
      <c r="B1339" s="136"/>
      <c r="C1339" s="137" t="s">
        <v>1069</v>
      </c>
      <c r="D1339" s="220">
        <v>768</v>
      </c>
      <c r="E1339" s="134">
        <v>119937</v>
      </c>
      <c r="F1339" s="188">
        <v>156.16796875</v>
      </c>
    </row>
    <row r="1340" spans="1:6" hidden="1" x14ac:dyDescent="0.2">
      <c r="A1340" s="201" t="e">
        <v>#N/A</v>
      </c>
      <c r="B1340" s="1" t="s">
        <v>942</v>
      </c>
      <c r="C1340" s="2" t="s">
        <v>1463</v>
      </c>
      <c r="D1340" s="133" t="s">
        <v>1317</v>
      </c>
      <c r="E1340" s="133">
        <v>0</v>
      </c>
      <c r="F1340" s="189" t="s">
        <v>1317</v>
      </c>
    </row>
    <row r="1341" spans="1:6" hidden="1" x14ac:dyDescent="0.2">
      <c r="A1341" s="201" t="e">
        <v>#N/A</v>
      </c>
      <c r="B1341" s="1" t="s">
        <v>466</v>
      </c>
      <c r="C1341" s="2" t="s">
        <v>1463</v>
      </c>
      <c r="D1341" s="133" t="s">
        <v>1317</v>
      </c>
      <c r="E1341" s="133">
        <v>0</v>
      </c>
      <c r="F1341" s="189" t="s">
        <v>1317</v>
      </c>
    </row>
    <row r="1342" spans="1:6" hidden="1" x14ac:dyDescent="0.2">
      <c r="A1342" s="201" t="e">
        <v>#N/A</v>
      </c>
      <c r="B1342" s="1" t="s">
        <v>943</v>
      </c>
      <c r="C1342" s="2" t="s">
        <v>1463</v>
      </c>
      <c r="D1342" s="133" t="s">
        <v>1317</v>
      </c>
      <c r="E1342" s="133">
        <v>0</v>
      </c>
      <c r="F1342" s="189" t="s">
        <v>1317</v>
      </c>
    </row>
    <row r="1343" spans="1:6" hidden="1" x14ac:dyDescent="0.2">
      <c r="A1343" s="201" t="e">
        <v>#N/A</v>
      </c>
      <c r="B1343" s="1" t="s">
        <v>467</v>
      </c>
      <c r="C1343" s="2" t="s">
        <v>1463</v>
      </c>
      <c r="D1343" s="133" t="s">
        <v>1317</v>
      </c>
      <c r="E1343" s="133">
        <v>0</v>
      </c>
      <c r="F1343" s="189" t="s">
        <v>1317</v>
      </c>
    </row>
    <row r="1344" spans="1:6" hidden="1" x14ac:dyDescent="0.2">
      <c r="A1344" s="201" t="e">
        <v>#N/A</v>
      </c>
      <c r="B1344" s="101" t="s">
        <v>1074</v>
      </c>
      <c r="C1344" s="2" t="s">
        <v>1463</v>
      </c>
      <c r="D1344" s="133" t="s">
        <v>1317</v>
      </c>
      <c r="E1344" s="133">
        <v>0</v>
      </c>
      <c r="F1344" s="189" t="s">
        <v>1317</v>
      </c>
    </row>
    <row r="1345" spans="1:6" hidden="1" x14ac:dyDescent="0.2">
      <c r="A1345" s="201" t="e">
        <v>#N/A</v>
      </c>
      <c r="B1345" s="1" t="s">
        <v>468</v>
      </c>
      <c r="C1345" s="2" t="s">
        <v>1463</v>
      </c>
      <c r="D1345" s="133" t="s">
        <v>1317</v>
      </c>
      <c r="E1345" s="133">
        <v>0</v>
      </c>
      <c r="F1345" s="189" t="s">
        <v>1317</v>
      </c>
    </row>
    <row r="1346" spans="1:6" hidden="1" x14ac:dyDescent="0.2">
      <c r="A1346" s="201" t="e">
        <v>#N/A</v>
      </c>
      <c r="B1346" s="1" t="s">
        <v>469</v>
      </c>
      <c r="C1346" s="2" t="s">
        <v>1463</v>
      </c>
      <c r="D1346" s="133" t="s">
        <v>1317</v>
      </c>
      <c r="E1346" s="133">
        <v>0</v>
      </c>
      <c r="F1346" s="189" t="s">
        <v>1317</v>
      </c>
    </row>
    <row r="1347" spans="1:6" hidden="1" x14ac:dyDescent="0.2">
      <c r="A1347" s="201" t="e">
        <v>#N/A</v>
      </c>
      <c r="B1347" s="1" t="s">
        <v>470</v>
      </c>
      <c r="C1347" s="2" t="s">
        <v>1463</v>
      </c>
      <c r="D1347" s="133" t="s">
        <v>1317</v>
      </c>
      <c r="E1347" s="133">
        <v>0</v>
      </c>
      <c r="F1347" s="189" t="s">
        <v>1317</v>
      </c>
    </row>
    <row r="1348" spans="1:6" hidden="1" x14ac:dyDescent="0.2">
      <c r="A1348" s="201" t="e">
        <v>#N/A</v>
      </c>
      <c r="B1348" s="101" t="s">
        <v>1075</v>
      </c>
      <c r="C1348" s="2" t="s">
        <v>1463</v>
      </c>
      <c r="D1348" s="133" t="s">
        <v>1317</v>
      </c>
      <c r="E1348" s="133">
        <v>0</v>
      </c>
      <c r="F1348" s="189" t="s">
        <v>1317</v>
      </c>
    </row>
    <row r="1349" spans="1:6" hidden="1" x14ac:dyDescent="0.2">
      <c r="A1349" s="201" t="e">
        <v>#N/A</v>
      </c>
      <c r="B1349" s="1" t="s">
        <v>471</v>
      </c>
      <c r="C1349" s="2" t="s">
        <v>1463</v>
      </c>
      <c r="D1349" s="133" t="s">
        <v>1317</v>
      </c>
      <c r="E1349" s="133">
        <v>0</v>
      </c>
      <c r="F1349" s="189" t="s">
        <v>1317</v>
      </c>
    </row>
    <row r="1350" spans="1:6" hidden="1" x14ac:dyDescent="0.2">
      <c r="A1350" s="201" t="e">
        <v>#N/A</v>
      </c>
      <c r="B1350" s="101" t="s">
        <v>1427</v>
      </c>
      <c r="C1350" s="2" t="s">
        <v>1463</v>
      </c>
      <c r="D1350" s="133" t="s">
        <v>1317</v>
      </c>
      <c r="E1350" s="133">
        <v>0</v>
      </c>
      <c r="F1350" s="189" t="s">
        <v>1317</v>
      </c>
    </row>
    <row r="1351" spans="1:6" hidden="1" x14ac:dyDescent="0.2">
      <c r="A1351" s="201" t="e">
        <v>#N/A</v>
      </c>
      <c r="B1351" s="101" t="s">
        <v>1428</v>
      </c>
      <c r="C1351" s="2" t="s">
        <v>1463</v>
      </c>
      <c r="D1351" s="133" t="s">
        <v>1317</v>
      </c>
      <c r="E1351" s="133">
        <v>0</v>
      </c>
      <c r="F1351" s="189" t="s">
        <v>1317</v>
      </c>
    </row>
    <row r="1352" spans="1:6" hidden="1" x14ac:dyDescent="0.2">
      <c r="A1352" s="201" t="e">
        <v>#N/A</v>
      </c>
      <c r="B1352" s="101" t="s">
        <v>1422</v>
      </c>
      <c r="C1352" s="2" t="s">
        <v>1463</v>
      </c>
      <c r="D1352" s="133" t="s">
        <v>1317</v>
      </c>
      <c r="E1352" s="133">
        <v>0</v>
      </c>
      <c r="F1352" s="189" t="s">
        <v>1317</v>
      </c>
    </row>
    <row r="1353" spans="1:6" hidden="1" x14ac:dyDescent="0.2">
      <c r="A1353" s="201" t="e">
        <v>#N/A</v>
      </c>
      <c r="B1353" s="101" t="s">
        <v>1449</v>
      </c>
      <c r="C1353" s="2" t="s">
        <v>1463</v>
      </c>
      <c r="D1353" s="133" t="s">
        <v>1317</v>
      </c>
      <c r="E1353" s="133">
        <v>0</v>
      </c>
      <c r="F1353" s="189" t="s">
        <v>1317</v>
      </c>
    </row>
    <row r="1354" spans="1:6" hidden="1" x14ac:dyDescent="0.2">
      <c r="A1354" s="201" t="e">
        <v>#N/A</v>
      </c>
      <c r="B1354" s="101" t="s">
        <v>1429</v>
      </c>
      <c r="C1354" s="2" t="s">
        <v>1463</v>
      </c>
      <c r="D1354" s="133" t="s">
        <v>1317</v>
      </c>
      <c r="E1354" s="133">
        <v>0</v>
      </c>
      <c r="F1354" s="189" t="s">
        <v>1317</v>
      </c>
    </row>
    <row r="1355" spans="1:6" hidden="1" x14ac:dyDescent="0.2">
      <c r="A1355" s="201" t="e">
        <v>#N/A</v>
      </c>
      <c r="B1355" s="101" t="s">
        <v>1420</v>
      </c>
      <c r="C1355" s="2" t="s">
        <v>1463</v>
      </c>
      <c r="D1355" s="133" t="s">
        <v>1317</v>
      </c>
      <c r="E1355" s="133">
        <v>0</v>
      </c>
      <c r="F1355" s="189" t="s">
        <v>1317</v>
      </c>
    </row>
    <row r="1356" spans="1:6" hidden="1" x14ac:dyDescent="0.2">
      <c r="A1356" s="201" t="e">
        <v>#N/A</v>
      </c>
      <c r="B1356" s="101" t="s">
        <v>1433</v>
      </c>
      <c r="C1356" s="2" t="s">
        <v>1463</v>
      </c>
      <c r="D1356" s="133" t="s">
        <v>1317</v>
      </c>
      <c r="E1356" s="133">
        <v>0</v>
      </c>
      <c r="F1356" s="189" t="s">
        <v>1317</v>
      </c>
    </row>
    <row r="1357" spans="1:6" hidden="1" x14ac:dyDescent="0.2">
      <c r="A1357" s="201" t="e">
        <v>#N/A</v>
      </c>
      <c r="B1357" s="101" t="s">
        <v>1430</v>
      </c>
      <c r="C1357" s="2" t="s">
        <v>1463</v>
      </c>
      <c r="D1357" s="133" t="s">
        <v>1317</v>
      </c>
      <c r="E1357" s="133">
        <v>0</v>
      </c>
      <c r="F1357" s="189" t="s">
        <v>1317</v>
      </c>
    </row>
    <row r="1358" spans="1:6" hidden="1" x14ac:dyDescent="0.2">
      <c r="A1358" s="201" t="e">
        <v>#N/A</v>
      </c>
      <c r="B1358" s="101" t="s">
        <v>1431</v>
      </c>
      <c r="C1358" s="2" t="s">
        <v>1463</v>
      </c>
      <c r="D1358" s="133" t="s">
        <v>1317</v>
      </c>
      <c r="E1358" s="133">
        <v>0</v>
      </c>
      <c r="F1358" s="189" t="s">
        <v>1317</v>
      </c>
    </row>
    <row r="1359" spans="1:6" hidden="1" x14ac:dyDescent="0.2">
      <c r="A1359" s="201" t="e">
        <v>#N/A</v>
      </c>
      <c r="B1359" s="101" t="s">
        <v>1448</v>
      </c>
      <c r="C1359" s="2" t="s">
        <v>1463</v>
      </c>
      <c r="D1359" s="133" t="s">
        <v>1317</v>
      </c>
      <c r="E1359" s="133">
        <v>0</v>
      </c>
      <c r="F1359" s="189" t="s">
        <v>1317</v>
      </c>
    </row>
    <row r="1360" spans="1:6" hidden="1" x14ac:dyDescent="0.2">
      <c r="A1360" s="201" t="e">
        <v>#N/A</v>
      </c>
      <c r="B1360" s="101" t="s">
        <v>1421</v>
      </c>
      <c r="C1360" s="2" t="s">
        <v>1463</v>
      </c>
      <c r="D1360" s="133" t="s">
        <v>1317</v>
      </c>
      <c r="E1360" s="133">
        <v>0</v>
      </c>
      <c r="F1360" s="189" t="s">
        <v>1317</v>
      </c>
    </row>
    <row r="1361" spans="1:6" ht="15.75" x14ac:dyDescent="0.25">
      <c r="A1361" s="200" t="s">
        <v>1403</v>
      </c>
      <c r="B1361" s="138" t="s">
        <v>1440</v>
      </c>
      <c r="C1361" s="139" t="s">
        <v>1069</v>
      </c>
      <c r="D1361" s="219"/>
      <c r="E1361" s="143"/>
      <c r="F1361" s="187" t="s">
        <v>1317</v>
      </c>
    </row>
    <row r="1362" spans="1:6" x14ac:dyDescent="0.2">
      <c r="A1362" s="201" t="e">
        <v>#N/A</v>
      </c>
      <c r="B1362" s="101" t="s">
        <v>1410</v>
      </c>
      <c r="C1362" s="2" t="s">
        <v>1297</v>
      </c>
      <c r="D1362" s="217">
        <v>18</v>
      </c>
      <c r="E1362" s="133">
        <v>1973</v>
      </c>
      <c r="F1362" s="189">
        <v>109.61111111111111</v>
      </c>
    </row>
    <row r="1363" spans="1:6" x14ac:dyDescent="0.2">
      <c r="A1363" s="201" t="s">
        <v>1317</v>
      </c>
      <c r="B1363" s="101" t="s">
        <v>1404</v>
      </c>
      <c r="C1363" s="2" t="s">
        <v>1297</v>
      </c>
      <c r="D1363" s="217">
        <v>30</v>
      </c>
      <c r="E1363" s="133">
        <v>4270</v>
      </c>
      <c r="F1363" s="189">
        <v>142.33333333333334</v>
      </c>
    </row>
    <row r="1364" spans="1:6" x14ac:dyDescent="0.2">
      <c r="A1364" s="201" t="e">
        <v>#N/A</v>
      </c>
      <c r="B1364" s="101" t="s">
        <v>1457</v>
      </c>
      <c r="C1364" s="2" t="s">
        <v>1297</v>
      </c>
      <c r="D1364" s="217">
        <v>3</v>
      </c>
      <c r="E1364" s="133">
        <v>260</v>
      </c>
      <c r="F1364" s="189">
        <v>86.666666666666671</v>
      </c>
    </row>
    <row r="1365" spans="1:6" x14ac:dyDescent="0.2">
      <c r="A1365" s="201" t="s">
        <v>1317</v>
      </c>
      <c r="B1365" s="101" t="s">
        <v>1414</v>
      </c>
      <c r="C1365" s="2" t="s">
        <v>1297</v>
      </c>
      <c r="D1365" s="217">
        <v>12</v>
      </c>
      <c r="E1365" s="133">
        <v>1221</v>
      </c>
      <c r="F1365" s="189">
        <v>101.75</v>
      </c>
    </row>
    <row r="1366" spans="1:6" x14ac:dyDescent="0.2">
      <c r="A1366" s="201" t="s">
        <v>1317</v>
      </c>
      <c r="B1366" s="101" t="s">
        <v>1444</v>
      </c>
      <c r="C1366" s="2" t="s">
        <v>1297</v>
      </c>
      <c r="D1366" s="217">
        <v>9</v>
      </c>
      <c r="E1366" s="133">
        <v>1287</v>
      </c>
      <c r="F1366" s="189">
        <v>143</v>
      </c>
    </row>
    <row r="1367" spans="1:6" x14ac:dyDescent="0.2">
      <c r="A1367" s="201" t="s">
        <v>1317</v>
      </c>
      <c r="B1367" s="101" t="s">
        <v>1443</v>
      </c>
      <c r="C1367" s="2" t="s">
        <v>1297</v>
      </c>
      <c r="D1367" s="217">
        <v>24</v>
      </c>
      <c r="E1367" s="133">
        <v>2742</v>
      </c>
      <c r="F1367" s="189">
        <v>114.25</v>
      </c>
    </row>
    <row r="1368" spans="1:6" hidden="1" x14ac:dyDescent="0.2">
      <c r="A1368" s="201" t="e">
        <v>#N/A</v>
      </c>
      <c r="B1368" s="101" t="s">
        <v>1409</v>
      </c>
      <c r="C1368" s="2" t="s">
        <v>1463</v>
      </c>
      <c r="D1368" s="133" t="s">
        <v>1317</v>
      </c>
      <c r="E1368" s="133">
        <v>0</v>
      </c>
      <c r="F1368" s="189" t="s">
        <v>1317</v>
      </c>
    </row>
    <row r="1369" spans="1:6" x14ac:dyDescent="0.2">
      <c r="A1369" s="201" t="s">
        <v>1317</v>
      </c>
      <c r="B1369" s="101" t="s">
        <v>1405</v>
      </c>
      <c r="C1369" s="2" t="s">
        <v>1297</v>
      </c>
      <c r="D1369" s="217">
        <v>12</v>
      </c>
      <c r="E1369" s="133">
        <v>1517</v>
      </c>
      <c r="F1369" s="189">
        <v>126.41666666666667</v>
      </c>
    </row>
    <row r="1370" spans="1:6" x14ac:dyDescent="0.2">
      <c r="A1370" s="202"/>
      <c r="B1370" s="141"/>
      <c r="C1370" s="137" t="s">
        <v>1069</v>
      </c>
      <c r="D1370" s="220">
        <v>108</v>
      </c>
      <c r="E1370" s="134">
        <v>13270</v>
      </c>
      <c r="F1370" s="188">
        <v>122.87037037037037</v>
      </c>
    </row>
  </sheetData>
  <sheetProtection selectLockedCells="1"/>
  <autoFilter ref="A5:P1370" xr:uid="{00000000-0001-0000-0000-000000000000}">
    <filterColumn colId="2">
      <filters>
        <filter val="o"/>
        <filter val="x"/>
      </filters>
    </filterColumn>
  </autoFilter>
  <sortState xmlns:xlrd2="http://schemas.microsoft.com/office/spreadsheetml/2017/richdata2" ref="A833:H870">
    <sortCondition ref="B833:B870"/>
  </sortState>
  <mergeCells count="1">
    <mergeCell ref="A2:F2"/>
  </mergeCells>
  <phoneticPr fontId="6" type="noConversion"/>
  <conditionalFormatting sqref="A1:A2 A4:A1048576">
    <cfRule type="containsErrors" dxfId="93" priority="2">
      <formula>ISERROR(A1)</formula>
    </cfRule>
    <cfRule type="containsErrors" priority="3">
      <formula>ISERROR(A1)</formula>
    </cfRule>
  </conditionalFormatting>
  <conditionalFormatting sqref="C3:C1048576">
    <cfRule type="containsText" dxfId="92" priority="468" operator="containsText" text="o">
      <formula>NOT(ISERROR(SEARCH("o",C3)))</formula>
    </cfRule>
  </conditionalFormatting>
  <conditionalFormatting sqref="C3:F3 C4 C5:F1048576">
    <cfRule type="containsErrors" dxfId="91" priority="105">
      <formula>ISERROR(C3)</formula>
    </cfRule>
  </conditionalFormatting>
  <conditionalFormatting sqref="D5:E74 F30:F52 F54:F73 D98:E289 F100:F113 F190:F218 D212:F212 F229:F247 F279:F288 D290:F299 D300:E442 F335:F403 F405:F419 D443:F443 D444:E463 F448:F463 D451:F451 D464:F464 F465:F483 D465:E598 F485:F519 D487:F487 F556:F580 F582:F598 D599:F609 F610:F612 D610:E615 D616:F617 D618:E675 F657:F675 D676:F709 F710 D710:E713 F712:F713 D714:F714 F715:F726 D715:E799 F728:F799 D800:F800 F801:F831 D801:E854 F833:F854 D855:F855 F856:F871 D856:E983 F873:F931 F933:F944 D1005:E1103 F1087:F1103 D1104:F1104 D1105:E1349 F1118:F1130 F1238:F1247 F1249:F1293 D1350:F1360 D1361:E1363 F1362:F1363 D1364:F1370 D1370:E1048576">
    <cfRule type="cellIs" dxfId="90" priority="1104" operator="equal">
      <formula>0</formula>
    </cfRule>
  </conditionalFormatting>
  <conditionalFormatting sqref="D75:F97 D984:F1004">
    <cfRule type="cellIs" dxfId="89" priority="1919" operator="equal">
      <formula>0</formula>
    </cfRule>
  </conditionalFormatting>
  <conditionalFormatting sqref="F5 F1371:F1048576">
    <cfRule type="containsErrors" dxfId="88" priority="1693">
      <formula>ISERROR(F5)</formula>
    </cfRule>
  </conditionalFormatting>
  <conditionalFormatting sqref="F6:F28">
    <cfRule type="cellIs" dxfId="87" priority="104" operator="equal">
      <formula>0</formula>
    </cfRule>
  </conditionalFormatting>
  <conditionalFormatting sqref="F29">
    <cfRule type="containsErrors" dxfId="86" priority="313">
      <formula>ISERROR(F29)</formula>
    </cfRule>
  </conditionalFormatting>
  <conditionalFormatting sqref="F53">
    <cfRule type="containsErrors" dxfId="85" priority="307">
      <formula>ISERROR(F53)</formula>
    </cfRule>
  </conditionalFormatting>
  <conditionalFormatting sqref="F74">
    <cfRule type="containsErrors" dxfId="84" priority="304">
      <formula>ISERROR(F74)</formula>
    </cfRule>
  </conditionalFormatting>
  <conditionalFormatting sqref="F98">
    <cfRule type="cellIs" dxfId="83" priority="100" operator="equal">
      <formula>0</formula>
    </cfRule>
  </conditionalFormatting>
  <conditionalFormatting sqref="F99">
    <cfRule type="containsErrors" dxfId="82" priority="301">
      <formula>ISERROR(F99)</formula>
    </cfRule>
  </conditionalFormatting>
  <conditionalFormatting sqref="F114">
    <cfRule type="containsErrors" dxfId="81" priority="298">
      <formula>ISERROR(F114)</formula>
    </cfRule>
  </conditionalFormatting>
  <conditionalFormatting sqref="F115:F131">
    <cfRule type="cellIs" dxfId="80" priority="98" operator="equal">
      <formula>0</formula>
    </cfRule>
  </conditionalFormatting>
  <conditionalFormatting sqref="F132">
    <cfRule type="containsErrors" dxfId="79" priority="295">
      <formula>ISERROR(F132)</formula>
    </cfRule>
  </conditionalFormatting>
  <conditionalFormatting sqref="F133:F188">
    <cfRule type="cellIs" dxfId="78" priority="95" operator="equal">
      <formula>0</formula>
    </cfRule>
  </conditionalFormatting>
  <conditionalFormatting sqref="F189">
    <cfRule type="containsErrors" dxfId="77" priority="286">
      <formula>ISERROR(F189)</formula>
    </cfRule>
  </conditionalFormatting>
  <conditionalFormatting sqref="F219">
    <cfRule type="containsErrors" dxfId="76" priority="283">
      <formula>ISERROR(F219)</formula>
    </cfRule>
  </conditionalFormatting>
  <conditionalFormatting sqref="F220:F227">
    <cfRule type="cellIs" dxfId="75" priority="93" operator="equal">
      <formula>0</formula>
    </cfRule>
  </conditionalFormatting>
  <conditionalFormatting sqref="F228">
    <cfRule type="containsErrors" dxfId="74" priority="280">
      <formula>ISERROR(F228)</formula>
    </cfRule>
  </conditionalFormatting>
  <conditionalFormatting sqref="F248">
    <cfRule type="containsErrors" dxfId="73" priority="277">
      <formula>ISERROR(F248)</formula>
    </cfRule>
  </conditionalFormatting>
  <conditionalFormatting sqref="F249:F277">
    <cfRule type="cellIs" dxfId="72" priority="91" operator="equal">
      <formula>0</formula>
    </cfRule>
  </conditionalFormatting>
  <conditionalFormatting sqref="F278">
    <cfRule type="containsErrors" dxfId="71" priority="274">
      <formula>ISERROR(F278)</formula>
    </cfRule>
  </conditionalFormatting>
  <conditionalFormatting sqref="F289">
    <cfRule type="containsErrors" dxfId="70" priority="271">
      <formula>ISERROR(F289)</formula>
    </cfRule>
  </conditionalFormatting>
  <conditionalFormatting sqref="F300">
    <cfRule type="cellIs" dxfId="69" priority="89" operator="equal">
      <formula>0</formula>
    </cfRule>
  </conditionalFormatting>
  <conditionalFormatting sqref="F301">
    <cfRule type="containsErrors" dxfId="68" priority="268">
      <formula>ISERROR(F301)</formula>
    </cfRule>
  </conditionalFormatting>
  <conditionalFormatting sqref="F302:F333">
    <cfRule type="cellIs" dxfId="67" priority="88" operator="equal">
      <formula>0</formula>
    </cfRule>
  </conditionalFormatting>
  <conditionalFormatting sqref="F334">
    <cfRule type="containsErrors" dxfId="66" priority="265">
      <formula>ISERROR(F334)</formula>
    </cfRule>
  </conditionalFormatting>
  <conditionalFormatting sqref="F404">
    <cfRule type="containsErrors" dxfId="65" priority="262">
      <formula>ISERROR(F404)</formula>
    </cfRule>
  </conditionalFormatting>
  <conditionalFormatting sqref="F420">
    <cfRule type="containsErrors" dxfId="64" priority="259">
      <formula>ISERROR(F420)</formula>
    </cfRule>
  </conditionalFormatting>
  <conditionalFormatting sqref="F421:F429">
    <cfRule type="cellIs" dxfId="63" priority="85" operator="equal">
      <formula>0</formula>
    </cfRule>
  </conditionalFormatting>
  <conditionalFormatting sqref="F430">
    <cfRule type="containsErrors" dxfId="62" priority="256">
      <formula>ISERROR(F430)</formula>
    </cfRule>
  </conditionalFormatting>
  <conditionalFormatting sqref="F431:F446">
    <cfRule type="cellIs" dxfId="61" priority="84" operator="equal">
      <formula>0</formula>
    </cfRule>
  </conditionalFormatting>
  <conditionalFormatting sqref="F447">
    <cfRule type="containsErrors" dxfId="60" priority="253">
      <formula>ISERROR(F447)</formula>
    </cfRule>
  </conditionalFormatting>
  <conditionalFormatting sqref="F484">
    <cfRule type="containsErrors" dxfId="59" priority="247">
      <formula>ISERROR(F484)</formula>
    </cfRule>
  </conditionalFormatting>
  <conditionalFormatting sqref="F520">
    <cfRule type="containsErrors" dxfId="58" priority="244">
      <formula>ISERROR(F520)</formula>
    </cfRule>
  </conditionalFormatting>
  <conditionalFormatting sqref="F521:F554">
    <cfRule type="cellIs" dxfId="57" priority="80" operator="equal">
      <formula>0</formula>
    </cfRule>
  </conditionalFormatting>
  <conditionalFormatting sqref="F555">
    <cfRule type="containsErrors" dxfId="56" priority="241">
      <formula>ISERROR(F555)</formula>
    </cfRule>
  </conditionalFormatting>
  <conditionalFormatting sqref="F581">
    <cfRule type="containsErrors" dxfId="55" priority="238">
      <formula>ISERROR(F581)</formula>
    </cfRule>
  </conditionalFormatting>
  <conditionalFormatting sqref="F613">
    <cfRule type="containsErrors" dxfId="54" priority="235">
      <formula>ISERROR(F613)</formula>
    </cfRule>
  </conditionalFormatting>
  <conditionalFormatting sqref="F614:F618">
    <cfRule type="cellIs" dxfId="53" priority="77" operator="equal">
      <formula>0</formula>
    </cfRule>
  </conditionalFormatting>
  <conditionalFormatting sqref="F619">
    <cfRule type="containsErrors" dxfId="52" priority="232">
      <formula>ISERROR(F619)</formula>
    </cfRule>
  </conditionalFormatting>
  <conditionalFormatting sqref="F620:F655">
    <cfRule type="cellIs" dxfId="51" priority="75" operator="equal">
      <formula>0</formula>
    </cfRule>
  </conditionalFormatting>
  <conditionalFormatting sqref="F656">
    <cfRule type="containsErrors" dxfId="50" priority="223">
      <formula>ISERROR(F656)</formula>
    </cfRule>
  </conditionalFormatting>
  <conditionalFormatting sqref="F711">
    <cfRule type="containsErrors" dxfId="49" priority="220">
      <formula>ISERROR(F711)</formula>
    </cfRule>
  </conditionalFormatting>
  <conditionalFormatting sqref="F727">
    <cfRule type="containsErrors" dxfId="48" priority="217">
      <formula>ISERROR(F727)</formula>
    </cfRule>
  </conditionalFormatting>
  <conditionalFormatting sqref="F832">
    <cfRule type="containsErrors" dxfId="47" priority="211">
      <formula>ISERROR(F832)</formula>
    </cfRule>
  </conditionalFormatting>
  <conditionalFormatting sqref="F872">
    <cfRule type="containsErrors" dxfId="46" priority="208">
      <formula>ISERROR(F872)</formula>
    </cfRule>
  </conditionalFormatting>
  <conditionalFormatting sqref="F932">
    <cfRule type="containsErrors" dxfId="45" priority="202">
      <formula>ISERROR(F932)</formula>
    </cfRule>
  </conditionalFormatting>
  <conditionalFormatting sqref="F945">
    <cfRule type="containsErrors" dxfId="44" priority="196">
      <formula>ISERROR(F945)</formula>
    </cfRule>
  </conditionalFormatting>
  <conditionalFormatting sqref="F946:F973">
    <cfRule type="cellIs" dxfId="43" priority="60" operator="equal">
      <formula>0</formula>
    </cfRule>
  </conditionalFormatting>
  <conditionalFormatting sqref="F974">
    <cfRule type="containsErrors" dxfId="42" priority="193">
      <formula>ISERROR(F974)</formula>
    </cfRule>
  </conditionalFormatting>
  <conditionalFormatting sqref="F975:F982">
    <cfRule type="cellIs" dxfId="41" priority="58" operator="equal">
      <formula>0</formula>
    </cfRule>
  </conditionalFormatting>
  <conditionalFormatting sqref="F983">
    <cfRule type="containsErrors" dxfId="40" priority="190">
      <formula>ISERROR(F983)</formula>
    </cfRule>
  </conditionalFormatting>
  <conditionalFormatting sqref="F1005">
    <cfRule type="cellIs" dxfId="39" priority="56" operator="equal">
      <formula>0</formula>
    </cfRule>
  </conditionalFormatting>
  <conditionalFormatting sqref="F1006">
    <cfRule type="containsErrors" dxfId="38" priority="187">
      <formula>ISERROR(F1006)</formula>
    </cfRule>
  </conditionalFormatting>
  <conditionalFormatting sqref="F1007:F1027">
    <cfRule type="cellIs" dxfId="37" priority="1" operator="equal">
      <formula>0</formula>
    </cfRule>
  </conditionalFormatting>
  <conditionalFormatting sqref="F1028">
    <cfRule type="containsErrors" dxfId="36" priority="181">
      <formula>ISERROR(F1028)</formula>
    </cfRule>
  </conditionalFormatting>
  <conditionalFormatting sqref="F1029:F1054">
    <cfRule type="cellIs" dxfId="35" priority="50" operator="equal">
      <formula>0</formula>
    </cfRule>
  </conditionalFormatting>
  <conditionalFormatting sqref="F1055">
    <cfRule type="containsErrors" dxfId="34" priority="178">
      <formula>ISERROR(F1055)</formula>
    </cfRule>
  </conditionalFormatting>
  <conditionalFormatting sqref="F1056:F1085">
    <cfRule type="cellIs" dxfId="33" priority="48" operator="equal">
      <formula>0</formula>
    </cfRule>
  </conditionalFormatting>
  <conditionalFormatting sqref="F1086">
    <cfRule type="containsErrors" dxfId="32" priority="169">
      <formula>ISERROR(F1086)</formula>
    </cfRule>
  </conditionalFormatting>
  <conditionalFormatting sqref="F1105:F1116">
    <cfRule type="cellIs" dxfId="31" priority="42" operator="equal">
      <formula>0</formula>
    </cfRule>
  </conditionalFormatting>
  <conditionalFormatting sqref="F1117">
    <cfRule type="containsErrors" dxfId="30" priority="166">
      <formula>ISERROR(F1117)</formula>
    </cfRule>
  </conditionalFormatting>
  <conditionalFormatting sqref="F1131">
    <cfRule type="containsErrors" dxfId="29" priority="163">
      <formula>ISERROR(F1131)</formula>
    </cfRule>
  </conditionalFormatting>
  <conditionalFormatting sqref="F1132:F1152">
    <cfRule type="cellIs" dxfId="28" priority="38" operator="equal">
      <formula>0</formula>
    </cfRule>
  </conditionalFormatting>
  <conditionalFormatting sqref="F1153">
    <cfRule type="containsErrors" dxfId="27" priority="157">
      <formula>ISERROR(F1153)</formula>
    </cfRule>
  </conditionalFormatting>
  <conditionalFormatting sqref="F1154:F1193">
    <cfRule type="cellIs" dxfId="26" priority="32" operator="equal">
      <formula>0</formula>
    </cfRule>
  </conditionalFormatting>
  <conditionalFormatting sqref="F1194">
    <cfRule type="containsErrors" dxfId="25" priority="151">
      <formula>ISERROR(F1194)</formula>
    </cfRule>
  </conditionalFormatting>
  <conditionalFormatting sqref="F1195:F1205">
    <cfRule type="cellIs" dxfId="24" priority="30" operator="equal">
      <formula>0</formula>
    </cfRule>
  </conditionalFormatting>
  <conditionalFormatting sqref="F1206">
    <cfRule type="containsErrors" dxfId="23" priority="148">
      <formula>ISERROR(F1206)</formula>
    </cfRule>
  </conditionalFormatting>
  <conditionalFormatting sqref="F1207:F1236">
    <cfRule type="cellIs" dxfId="22" priority="28" operator="equal">
      <formula>0</formula>
    </cfRule>
  </conditionalFormatting>
  <conditionalFormatting sqref="F1237">
    <cfRule type="containsErrors" dxfId="21" priority="145">
      <formula>ISERROR(F1237)</formula>
    </cfRule>
  </conditionalFormatting>
  <conditionalFormatting sqref="F1248">
    <cfRule type="containsErrors" dxfId="20" priority="142">
      <formula>ISERROR(F1248)</formula>
    </cfRule>
  </conditionalFormatting>
  <conditionalFormatting sqref="F1294">
    <cfRule type="containsErrors" dxfId="19" priority="139">
      <formula>ISERROR(F1294)</formula>
    </cfRule>
  </conditionalFormatting>
  <conditionalFormatting sqref="F1295:F1315">
    <cfRule type="cellIs" dxfId="18" priority="22" operator="equal">
      <formula>0</formula>
    </cfRule>
  </conditionalFormatting>
  <conditionalFormatting sqref="F1316">
    <cfRule type="containsErrors" dxfId="17" priority="136">
      <formula>ISERROR(F1316)</formula>
    </cfRule>
  </conditionalFormatting>
  <conditionalFormatting sqref="F1317:F1349">
    <cfRule type="cellIs" dxfId="16" priority="18" operator="equal">
      <formula>0</formula>
    </cfRule>
  </conditionalFormatting>
  <conditionalFormatting sqref="F1361">
    <cfRule type="containsErrors" dxfId="15" priority="7">
      <formula>ISERROR(F1361)</formula>
    </cfRule>
  </conditionalFormatting>
  <pageMargins left="0.78740157480314965" right="0" top="0" bottom="0" header="0.51181102362204722" footer="0.51181102362204722"/>
  <pageSetup paperSize="9" fitToHeight="100" orientation="portrait" horizontalDpi="4294967294" verticalDpi="0" r:id="rId1"/>
  <headerFooter alignWithMargins="0"/>
  <rowBreaks count="47" manualBreakCount="47">
    <brk id="28" max="16383" man="1"/>
    <brk id="52" max="16383" man="1"/>
    <brk id="73" max="16383" man="1"/>
    <brk id="98" max="16383" man="1"/>
    <brk id="113" max="16383" man="1"/>
    <brk id="131" max="16383" man="1"/>
    <brk id="188" max="16383" man="1"/>
    <brk id="218" max="16383" man="1"/>
    <brk id="227" max="16383" man="1"/>
    <brk id="247" max="16383" man="1"/>
    <brk id="277" max="16383" man="1"/>
    <brk id="288" max="16383" man="1"/>
    <brk id="300" max="16383" man="1"/>
    <brk id="333" max="16383" man="1"/>
    <brk id="403" max="16383" man="1"/>
    <brk id="419" max="16383" man="1"/>
    <brk id="429" max="16383" man="1"/>
    <brk id="446" max="16383" man="1"/>
    <brk id="483" max="16383" man="1"/>
    <brk id="519" max="16383" man="1"/>
    <brk id="554" max="16383" man="1"/>
    <brk id="580" max="16383" man="1"/>
    <brk id="612" max="16383" man="1"/>
    <brk id="618" max="16383" man="1"/>
    <brk id="655" max="16383" man="1"/>
    <brk id="710" max="16383" man="1"/>
    <brk id="726" max="16383" man="1"/>
    <brk id="831" max="16383" man="1"/>
    <brk id="871" max="16383" man="1"/>
    <brk id="931" max="16383" man="1"/>
    <brk id="944" max="16383" man="1"/>
    <brk id="973" max="16383" man="1"/>
    <brk id="982" max="16383" man="1"/>
    <brk id="1005" max="16383" man="1"/>
    <brk id="1027" max="16383" man="1"/>
    <brk id="1054" max="16383" man="1"/>
    <brk id="1085" max="16383" man="1"/>
    <brk id="1116" max="16383" man="1"/>
    <brk id="1130" max="16383" man="1"/>
    <brk id="1152" max="16383" man="1"/>
    <brk id="1193" max="16383" man="1"/>
    <brk id="1205" max="16383" man="1"/>
    <brk id="1236" max="16383" man="1"/>
    <brk id="1247" max="16383" man="1"/>
    <brk id="1293" max="16383" man="1"/>
    <brk id="1315" max="16383" man="1"/>
    <brk id="13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41"/>
  <sheetViews>
    <sheetView workbookViewId="0">
      <selection activeCell="D2" sqref="D2"/>
    </sheetView>
  </sheetViews>
  <sheetFormatPr baseColWidth="10" defaultRowHeight="12.75" x14ac:dyDescent="0.2"/>
  <cols>
    <col min="1" max="1" width="16.5703125" customWidth="1"/>
    <col min="2" max="2" width="6.5703125" bestFit="1" customWidth="1"/>
    <col min="3" max="3" width="2.28515625" bestFit="1" customWidth="1"/>
    <col min="4" max="4" width="4" bestFit="1" customWidth="1"/>
    <col min="5" max="5" width="2.28515625" bestFit="1" customWidth="1"/>
  </cols>
  <sheetData>
    <row r="1" spans="1:5" x14ac:dyDescent="0.2">
      <c r="A1" s="13" t="s">
        <v>825</v>
      </c>
      <c r="B1" s="14"/>
      <c r="C1" s="15"/>
      <c r="D1" s="85"/>
      <c r="E1" s="9"/>
    </row>
    <row r="2" spans="1:5" x14ac:dyDescent="0.2">
      <c r="A2" s="16"/>
      <c r="B2" s="17"/>
      <c r="C2" s="18"/>
      <c r="D2" s="19">
        <v>0</v>
      </c>
      <c r="E2" s="20" t="s">
        <v>827</v>
      </c>
    </row>
    <row r="3" spans="1:5" x14ac:dyDescent="0.2">
      <c r="A3" s="21" t="s">
        <v>826</v>
      </c>
      <c r="B3" s="22">
        <v>165</v>
      </c>
      <c r="C3" s="23" t="s">
        <v>827</v>
      </c>
      <c r="D3" s="24">
        <v>1</v>
      </c>
      <c r="E3" s="25" t="s">
        <v>829</v>
      </c>
    </row>
    <row r="4" spans="1:5" x14ac:dyDescent="0.2">
      <c r="A4" s="26" t="s">
        <v>828</v>
      </c>
      <c r="B4" s="27">
        <v>164.99</v>
      </c>
      <c r="C4" s="28" t="s">
        <v>829</v>
      </c>
      <c r="D4" s="29">
        <v>165</v>
      </c>
      <c r="E4" s="30" t="s">
        <v>827</v>
      </c>
    </row>
    <row r="5" spans="1:5" x14ac:dyDescent="0.2">
      <c r="A5" s="16"/>
      <c r="B5" s="17"/>
      <c r="C5" s="18"/>
      <c r="D5" s="19">
        <v>0</v>
      </c>
      <c r="E5" s="20" t="s">
        <v>827</v>
      </c>
    </row>
    <row r="6" spans="1:5" x14ac:dyDescent="0.2">
      <c r="A6" s="21" t="s">
        <v>830</v>
      </c>
      <c r="B6" s="22">
        <v>175</v>
      </c>
      <c r="C6" s="23" t="s">
        <v>827</v>
      </c>
      <c r="D6" s="24">
        <v>1</v>
      </c>
      <c r="E6" s="25" t="s">
        <v>829</v>
      </c>
    </row>
    <row r="7" spans="1:5" x14ac:dyDescent="0.2">
      <c r="A7" s="26" t="s">
        <v>831</v>
      </c>
      <c r="B7" s="27">
        <v>174.99</v>
      </c>
      <c r="C7" s="28" t="s">
        <v>829</v>
      </c>
      <c r="D7" s="29">
        <v>175</v>
      </c>
      <c r="E7" s="30" t="s">
        <v>827</v>
      </c>
    </row>
    <row r="8" spans="1:5" x14ac:dyDescent="0.2">
      <c r="A8" s="12"/>
      <c r="B8" s="10"/>
      <c r="C8" s="4"/>
      <c r="D8" s="1"/>
      <c r="E8" s="9"/>
    </row>
    <row r="9" spans="1:5" x14ac:dyDescent="0.2">
      <c r="A9" s="31" t="s">
        <v>832</v>
      </c>
      <c r="B9" s="32"/>
      <c r="C9" s="33"/>
      <c r="D9" s="1"/>
      <c r="E9" s="9"/>
    </row>
    <row r="10" spans="1:5" x14ac:dyDescent="0.2">
      <c r="A10" s="34"/>
      <c r="B10" s="35"/>
      <c r="C10" s="36"/>
      <c r="D10" s="37">
        <v>0</v>
      </c>
      <c r="E10" s="38" t="s">
        <v>834</v>
      </c>
    </row>
    <row r="11" spans="1:5" x14ac:dyDescent="0.2">
      <c r="A11" s="39" t="s">
        <v>833</v>
      </c>
      <c r="B11" s="40">
        <v>175</v>
      </c>
      <c r="C11" s="41" t="s">
        <v>834</v>
      </c>
      <c r="D11" s="42">
        <v>1</v>
      </c>
      <c r="E11" s="43" t="s">
        <v>829</v>
      </c>
    </row>
    <row r="12" spans="1:5" x14ac:dyDescent="0.2">
      <c r="A12" s="39" t="s">
        <v>826</v>
      </c>
      <c r="B12" s="40">
        <v>155</v>
      </c>
      <c r="C12" s="41" t="s">
        <v>827</v>
      </c>
      <c r="D12" s="42">
        <v>155</v>
      </c>
      <c r="E12" s="43" t="s">
        <v>827</v>
      </c>
    </row>
    <row r="13" spans="1:5" x14ac:dyDescent="0.2">
      <c r="A13" s="44" t="s">
        <v>828</v>
      </c>
      <c r="B13" s="45">
        <v>154.99</v>
      </c>
      <c r="C13" s="46" t="s">
        <v>829</v>
      </c>
      <c r="D13" s="47">
        <v>175</v>
      </c>
      <c r="E13" s="48" t="s">
        <v>834</v>
      </c>
    </row>
    <row r="14" spans="1:5" x14ac:dyDescent="0.2">
      <c r="A14" s="34"/>
      <c r="B14" s="35"/>
      <c r="C14" s="36"/>
      <c r="D14" s="37">
        <v>0</v>
      </c>
      <c r="E14" s="38" t="s">
        <v>834</v>
      </c>
    </row>
    <row r="15" spans="1:5" x14ac:dyDescent="0.2">
      <c r="A15" s="39" t="s">
        <v>835</v>
      </c>
      <c r="B15" s="40">
        <v>190</v>
      </c>
      <c r="C15" s="41" t="s">
        <v>834</v>
      </c>
      <c r="D15" s="42">
        <v>1</v>
      </c>
      <c r="E15" s="41" t="s">
        <v>829</v>
      </c>
    </row>
    <row r="16" spans="1:5" x14ac:dyDescent="0.2">
      <c r="A16" s="39" t="s">
        <v>830</v>
      </c>
      <c r="B16" s="40">
        <v>170</v>
      </c>
      <c r="C16" s="41" t="s">
        <v>827</v>
      </c>
      <c r="D16" s="42">
        <v>170</v>
      </c>
      <c r="E16" s="43" t="s">
        <v>827</v>
      </c>
    </row>
    <row r="17" spans="1:5" x14ac:dyDescent="0.2">
      <c r="A17" s="44" t="s">
        <v>831</v>
      </c>
      <c r="B17" s="45">
        <v>169.99</v>
      </c>
      <c r="C17" s="46" t="s">
        <v>829</v>
      </c>
      <c r="D17" s="47">
        <v>190</v>
      </c>
      <c r="E17" s="48" t="s">
        <v>834</v>
      </c>
    </row>
    <row r="18" spans="1:5" x14ac:dyDescent="0.2">
      <c r="A18" s="12"/>
      <c r="B18" s="10"/>
      <c r="C18" s="4"/>
      <c r="D18" s="1"/>
      <c r="E18" s="9"/>
    </row>
    <row r="19" spans="1:5" x14ac:dyDescent="0.2">
      <c r="A19" s="49" t="s">
        <v>491</v>
      </c>
      <c r="B19" s="50"/>
      <c r="C19" s="51"/>
      <c r="D19" s="1"/>
      <c r="E19" s="9"/>
    </row>
    <row r="20" spans="1:5" x14ac:dyDescent="0.2">
      <c r="A20" s="52"/>
      <c r="B20" s="53"/>
      <c r="C20" s="54"/>
      <c r="D20" s="55">
        <v>0</v>
      </c>
      <c r="E20" s="56" t="s">
        <v>827</v>
      </c>
    </row>
    <row r="21" spans="1:5" x14ac:dyDescent="0.2">
      <c r="A21" s="57" t="s">
        <v>826</v>
      </c>
      <c r="B21" s="58">
        <v>165</v>
      </c>
      <c r="C21" s="59" t="s">
        <v>827</v>
      </c>
      <c r="D21" s="60">
        <v>1</v>
      </c>
      <c r="E21" s="130" t="s">
        <v>829</v>
      </c>
    </row>
    <row r="22" spans="1:5" x14ac:dyDescent="0.2">
      <c r="A22" s="57" t="s">
        <v>836</v>
      </c>
      <c r="B22" s="58">
        <v>164.99</v>
      </c>
      <c r="C22" s="59" t="s">
        <v>829</v>
      </c>
      <c r="D22" s="60">
        <v>165</v>
      </c>
      <c r="E22" s="130" t="s">
        <v>827</v>
      </c>
    </row>
    <row r="23" spans="1:5" x14ac:dyDescent="0.2">
      <c r="A23" s="62"/>
      <c r="B23" s="63"/>
      <c r="C23" s="64"/>
      <c r="D23" s="65"/>
      <c r="E23" s="66"/>
    </row>
    <row r="24" spans="1:5" x14ac:dyDescent="0.2">
      <c r="A24" s="52"/>
      <c r="B24" s="53"/>
      <c r="C24" s="54"/>
      <c r="D24" s="55">
        <v>0</v>
      </c>
      <c r="E24" s="56" t="s">
        <v>827</v>
      </c>
    </row>
    <row r="25" spans="1:5" x14ac:dyDescent="0.2">
      <c r="A25" s="57" t="s">
        <v>830</v>
      </c>
      <c r="B25" s="58">
        <v>185</v>
      </c>
      <c r="C25" s="59" t="s">
        <v>827</v>
      </c>
      <c r="D25" s="60">
        <v>1</v>
      </c>
      <c r="E25" s="61" t="s">
        <v>837</v>
      </c>
    </row>
    <row r="26" spans="1:5" x14ac:dyDescent="0.2">
      <c r="A26" s="57" t="s">
        <v>838</v>
      </c>
      <c r="B26" s="58">
        <v>165</v>
      </c>
      <c r="C26" s="59" t="s">
        <v>829</v>
      </c>
      <c r="D26" s="60">
        <v>165</v>
      </c>
      <c r="E26" s="59" t="s">
        <v>829</v>
      </c>
    </row>
    <row r="27" spans="1:5" x14ac:dyDescent="0.2">
      <c r="A27" s="62" t="s">
        <v>839</v>
      </c>
      <c r="B27" s="63">
        <v>164.99</v>
      </c>
      <c r="C27" s="64" t="s">
        <v>837</v>
      </c>
      <c r="D27" s="65">
        <v>185</v>
      </c>
      <c r="E27" s="66" t="s">
        <v>827</v>
      </c>
    </row>
    <row r="28" spans="1:5" x14ac:dyDescent="0.2">
      <c r="A28" s="67" t="s">
        <v>493</v>
      </c>
      <c r="B28" s="68"/>
      <c r="C28" s="69"/>
      <c r="D28" s="1"/>
      <c r="E28" s="9"/>
    </row>
    <row r="29" spans="1:5" x14ac:dyDescent="0.2">
      <c r="A29" s="70"/>
      <c r="B29" s="71"/>
      <c r="C29" s="72"/>
      <c r="D29" s="73">
        <v>0</v>
      </c>
      <c r="E29" s="74" t="s">
        <v>827</v>
      </c>
    </row>
    <row r="30" spans="1:5" x14ac:dyDescent="0.2">
      <c r="A30" s="75" t="s">
        <v>826</v>
      </c>
      <c r="B30" s="76">
        <v>165</v>
      </c>
      <c r="C30" s="77" t="s">
        <v>827</v>
      </c>
      <c r="D30" s="78">
        <v>1</v>
      </c>
      <c r="E30" s="79" t="s">
        <v>829</v>
      </c>
    </row>
    <row r="31" spans="1:5" x14ac:dyDescent="0.2">
      <c r="A31" s="80" t="s">
        <v>828</v>
      </c>
      <c r="B31" s="81">
        <v>164.99</v>
      </c>
      <c r="C31" s="82" t="s">
        <v>829</v>
      </c>
      <c r="D31" s="83">
        <v>165</v>
      </c>
      <c r="E31" s="84" t="s">
        <v>827</v>
      </c>
    </row>
    <row r="32" spans="1:5" x14ac:dyDescent="0.2">
      <c r="A32" s="70"/>
      <c r="B32" s="71"/>
      <c r="C32" s="72"/>
      <c r="D32" s="73">
        <v>0</v>
      </c>
      <c r="E32" s="74" t="s">
        <v>827</v>
      </c>
    </row>
    <row r="33" spans="1:5" x14ac:dyDescent="0.2">
      <c r="A33" s="75" t="s">
        <v>830</v>
      </c>
      <c r="B33" s="76">
        <v>185</v>
      </c>
      <c r="C33" s="77" t="s">
        <v>827</v>
      </c>
      <c r="D33" s="78">
        <v>1</v>
      </c>
      <c r="E33" s="79" t="s">
        <v>829</v>
      </c>
    </row>
    <row r="34" spans="1:5" x14ac:dyDescent="0.2">
      <c r="A34" s="80" t="s">
        <v>831</v>
      </c>
      <c r="B34" s="81">
        <v>184.99</v>
      </c>
      <c r="C34" s="82" t="s">
        <v>829</v>
      </c>
      <c r="D34" s="83">
        <v>185</v>
      </c>
      <c r="E34" s="84" t="s">
        <v>827</v>
      </c>
    </row>
    <row r="35" spans="1:5" x14ac:dyDescent="0.2">
      <c r="A35" s="86"/>
      <c r="B35" s="87"/>
      <c r="C35" s="88"/>
      <c r="D35" s="95">
        <v>0</v>
      </c>
      <c r="E35" s="96" t="s">
        <v>767</v>
      </c>
    </row>
    <row r="36" spans="1:5" x14ac:dyDescent="0.2">
      <c r="A36" s="89" t="s">
        <v>210</v>
      </c>
      <c r="B36" s="90" t="s">
        <v>217</v>
      </c>
      <c r="C36" s="91"/>
      <c r="D36" s="97">
        <v>50</v>
      </c>
      <c r="E36" s="98" t="s">
        <v>827</v>
      </c>
    </row>
    <row r="37" spans="1:5" x14ac:dyDescent="0.2">
      <c r="A37" s="89" t="s">
        <v>211</v>
      </c>
      <c r="B37" s="90" t="s">
        <v>213</v>
      </c>
      <c r="C37" s="91"/>
      <c r="D37" s="97">
        <v>60</v>
      </c>
      <c r="E37" s="98" t="s">
        <v>829</v>
      </c>
    </row>
    <row r="38" spans="1:5" x14ac:dyDescent="0.2">
      <c r="A38" s="92" t="s">
        <v>212</v>
      </c>
      <c r="B38" s="93" t="s">
        <v>214</v>
      </c>
      <c r="C38" s="94"/>
      <c r="D38" s="99">
        <v>70</v>
      </c>
      <c r="E38" s="100" t="s">
        <v>837</v>
      </c>
    </row>
    <row r="39" spans="1:5" x14ac:dyDescent="0.2">
      <c r="A39" s="86"/>
      <c r="B39" s="87"/>
      <c r="C39" s="88"/>
      <c r="D39" s="95">
        <v>0</v>
      </c>
      <c r="E39" s="96" t="s">
        <v>767</v>
      </c>
    </row>
    <row r="40" spans="1:5" x14ac:dyDescent="0.2">
      <c r="A40" s="89" t="s">
        <v>215</v>
      </c>
      <c r="B40" s="90" t="s">
        <v>217</v>
      </c>
      <c r="C40" s="91"/>
      <c r="D40" s="97">
        <v>50</v>
      </c>
      <c r="E40" s="98" t="s">
        <v>827</v>
      </c>
    </row>
    <row r="41" spans="1:5" x14ac:dyDescent="0.2">
      <c r="A41" s="92" t="s">
        <v>216</v>
      </c>
      <c r="B41" s="93" t="s">
        <v>213</v>
      </c>
      <c r="C41" s="94"/>
      <c r="D41" s="99">
        <v>60</v>
      </c>
      <c r="E41" s="100" t="s">
        <v>829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2:D536"/>
  <sheetViews>
    <sheetView topLeftCell="A16" workbookViewId="0">
      <selection activeCell="C30" sqref="C30"/>
    </sheetView>
  </sheetViews>
  <sheetFormatPr baseColWidth="10" defaultRowHeight="12.75" x14ac:dyDescent="0.2"/>
  <cols>
    <col min="2" max="2" width="11.42578125" style="8" customWidth="1"/>
    <col min="3" max="3" width="16.42578125" style="8" customWidth="1"/>
    <col min="4" max="4" width="51.85546875" customWidth="1"/>
  </cols>
  <sheetData>
    <row r="2" spans="2:4" s="178" customFormat="1" ht="31.5" customHeight="1" x14ac:dyDescent="0.2">
      <c r="B2" s="179" t="s">
        <v>1315</v>
      </c>
      <c r="C2" s="180"/>
    </row>
    <row r="3" spans="2:4" ht="57.75" customHeight="1" x14ac:dyDescent="0.25">
      <c r="B3" s="181"/>
      <c r="C3" s="182">
        <f>COUNT(B5:B92)</f>
        <v>53</v>
      </c>
      <c r="D3" s="183" t="s">
        <v>1316</v>
      </c>
    </row>
    <row r="4" spans="2:4" ht="52.5" customHeight="1" x14ac:dyDescent="0.2">
      <c r="B4" s="8" t="s">
        <v>840</v>
      </c>
    </row>
    <row r="5" spans="2:4" ht="22.5" customHeight="1" x14ac:dyDescent="0.2">
      <c r="B5" s="8" t="s">
        <v>1317</v>
      </c>
      <c r="C5" s="8" t="s">
        <v>1317</v>
      </c>
      <c r="D5" t="s">
        <v>1317</v>
      </c>
    </row>
    <row r="6" spans="2:4" ht="15" customHeight="1" x14ac:dyDescent="0.2">
      <c r="B6" s="8">
        <v>51021</v>
      </c>
      <c r="C6" s="8" t="s">
        <v>546</v>
      </c>
      <c r="D6" t="s">
        <v>163</v>
      </c>
    </row>
    <row r="7" spans="2:4" ht="15" customHeight="1" x14ac:dyDescent="0.2">
      <c r="B7" s="8">
        <v>55404</v>
      </c>
      <c r="C7" s="8" t="s">
        <v>564</v>
      </c>
      <c r="D7" s="11" t="s">
        <v>164</v>
      </c>
    </row>
    <row r="8" spans="2:4" ht="15" customHeight="1" x14ac:dyDescent="0.2">
      <c r="B8" s="8">
        <v>53405</v>
      </c>
      <c r="C8" s="8" t="s">
        <v>590</v>
      </c>
      <c r="D8" t="s">
        <v>165</v>
      </c>
    </row>
    <row r="9" spans="2:4" ht="15" customHeight="1" x14ac:dyDescent="0.2">
      <c r="B9" s="8">
        <v>51026</v>
      </c>
      <c r="C9" s="8" t="s">
        <v>611</v>
      </c>
      <c r="D9" t="s">
        <v>166</v>
      </c>
    </row>
    <row r="10" spans="2:4" ht="15" customHeight="1" x14ac:dyDescent="0.2">
      <c r="B10" s="8">
        <v>51240</v>
      </c>
      <c r="C10" s="8" t="s">
        <v>625</v>
      </c>
      <c r="D10" t="s">
        <v>167</v>
      </c>
    </row>
    <row r="11" spans="2:4" ht="15" customHeight="1" x14ac:dyDescent="0.2">
      <c r="B11" s="8">
        <v>51618</v>
      </c>
      <c r="C11" s="102" t="s">
        <v>1383</v>
      </c>
      <c r="D11" s="193" t="s">
        <v>1384</v>
      </c>
    </row>
    <row r="12" spans="2:4" ht="15" customHeight="1" x14ac:dyDescent="0.2">
      <c r="B12" s="8">
        <v>53002</v>
      </c>
      <c r="C12" s="8" t="s">
        <v>630</v>
      </c>
      <c r="D12" t="s">
        <v>168</v>
      </c>
    </row>
    <row r="13" spans="2:4" ht="15" customHeight="1" x14ac:dyDescent="0.2">
      <c r="B13" s="8">
        <v>51211</v>
      </c>
      <c r="C13" s="8" t="s">
        <v>651</v>
      </c>
      <c r="D13" s="11" t="s">
        <v>169</v>
      </c>
    </row>
    <row r="14" spans="2:4" ht="15" customHeight="1" x14ac:dyDescent="0.2">
      <c r="B14" s="8">
        <v>51409</v>
      </c>
      <c r="C14" s="8" t="s">
        <v>667</v>
      </c>
      <c r="D14" t="s">
        <v>170</v>
      </c>
    </row>
    <row r="15" spans="2:4" ht="15" customHeight="1" x14ac:dyDescent="0.2">
      <c r="B15" s="8">
        <v>51405</v>
      </c>
      <c r="C15" s="8" t="s">
        <v>672</v>
      </c>
      <c r="D15" t="s">
        <v>171</v>
      </c>
    </row>
    <row r="16" spans="2:4" ht="15" customHeight="1" x14ac:dyDescent="0.2">
      <c r="B16" s="8">
        <v>51406</v>
      </c>
      <c r="C16" s="8" t="s">
        <v>685</v>
      </c>
      <c r="D16" s="11" t="s">
        <v>172</v>
      </c>
    </row>
    <row r="17" spans="2:4" ht="15" customHeight="1" x14ac:dyDescent="0.2">
      <c r="B17" s="8">
        <v>51609</v>
      </c>
      <c r="C17" s="8" t="s">
        <v>708</v>
      </c>
      <c r="D17" t="s">
        <v>173</v>
      </c>
    </row>
    <row r="18" spans="2:4" ht="15" customHeight="1" x14ac:dyDescent="0.2">
      <c r="B18" s="8">
        <v>51602</v>
      </c>
      <c r="C18" s="8" t="s">
        <v>716</v>
      </c>
      <c r="D18" t="s">
        <v>174</v>
      </c>
    </row>
    <row r="19" spans="2:4" ht="15" customHeight="1" x14ac:dyDescent="0.2">
      <c r="B19" s="8">
        <v>53009</v>
      </c>
      <c r="C19" s="8" t="s">
        <v>724</v>
      </c>
      <c r="D19" t="s">
        <v>175</v>
      </c>
    </row>
    <row r="20" spans="2:4" ht="15" customHeight="1" x14ac:dyDescent="0.2">
      <c r="B20" s="8">
        <v>51613</v>
      </c>
      <c r="C20" s="8" t="s">
        <v>745</v>
      </c>
      <c r="D20" s="11" t="s">
        <v>1318</v>
      </c>
    </row>
    <row r="21" spans="2:4" ht="15" customHeight="1" x14ac:dyDescent="0.2">
      <c r="B21" s="8">
        <v>51628</v>
      </c>
      <c r="C21" s="8" t="s">
        <v>789</v>
      </c>
      <c r="D21" t="s">
        <v>177</v>
      </c>
    </row>
    <row r="22" spans="2:4" ht="15" customHeight="1" x14ac:dyDescent="0.2">
      <c r="B22" s="8">
        <v>51624</v>
      </c>
      <c r="C22" s="8" t="s">
        <v>814</v>
      </c>
      <c r="D22" s="11" t="s">
        <v>178</v>
      </c>
    </row>
    <row r="23" spans="2:4" ht="15" customHeight="1" x14ac:dyDescent="0.2">
      <c r="B23" s="8">
        <v>51809</v>
      </c>
      <c r="C23" s="8" t="s">
        <v>819</v>
      </c>
      <c r="D23" t="s">
        <v>179</v>
      </c>
    </row>
    <row r="24" spans="2:4" ht="15" customHeight="1" x14ac:dyDescent="0.2">
      <c r="B24" s="8">
        <v>51801</v>
      </c>
      <c r="C24" s="8" t="s">
        <v>841</v>
      </c>
      <c r="D24" t="s">
        <v>181</v>
      </c>
    </row>
    <row r="25" spans="2:4" ht="15" customHeight="1" x14ac:dyDescent="0.2">
      <c r="B25" s="8">
        <v>51003</v>
      </c>
      <c r="C25" s="8" t="s">
        <v>868</v>
      </c>
      <c r="D25" t="s">
        <v>182</v>
      </c>
    </row>
    <row r="26" spans="2:4" ht="15" customHeight="1" x14ac:dyDescent="0.2">
      <c r="B26" s="8">
        <v>52408</v>
      </c>
      <c r="C26" s="8" t="s">
        <v>886</v>
      </c>
      <c r="D26" t="s">
        <v>183</v>
      </c>
    </row>
    <row r="27" spans="2:4" ht="15" customHeight="1" x14ac:dyDescent="0.2">
      <c r="B27" s="8">
        <v>52440</v>
      </c>
      <c r="C27" s="8" t="s">
        <v>1168</v>
      </c>
      <c r="D27" t="s">
        <v>1319</v>
      </c>
    </row>
    <row r="28" spans="2:4" ht="15" customHeight="1" x14ac:dyDescent="0.2">
      <c r="B28" s="8">
        <v>52021</v>
      </c>
      <c r="C28" s="8" t="s">
        <v>1191</v>
      </c>
      <c r="D28" t="s">
        <v>1198</v>
      </c>
    </row>
    <row r="29" spans="2:4" ht="15" customHeight="1" x14ac:dyDescent="0.2">
      <c r="C29" s="8" t="s">
        <v>1313</v>
      </c>
      <c r="D29" t="s">
        <v>1452</v>
      </c>
    </row>
    <row r="30" spans="2:4" ht="15" customHeight="1" x14ac:dyDescent="0.2">
      <c r="B30" s="8">
        <v>52002</v>
      </c>
      <c r="C30" s="8" t="s">
        <v>925</v>
      </c>
      <c r="D30" t="s">
        <v>184</v>
      </c>
    </row>
    <row r="31" spans="2:4" ht="15" customHeight="1" x14ac:dyDescent="0.2">
      <c r="B31" s="8">
        <v>52433</v>
      </c>
      <c r="C31" s="8" t="s">
        <v>1193</v>
      </c>
      <c r="D31" t="s">
        <v>1320</v>
      </c>
    </row>
    <row r="32" spans="2:4" ht="15" customHeight="1" x14ac:dyDescent="0.2">
      <c r="B32" s="8">
        <v>55212</v>
      </c>
      <c r="C32" s="8" t="s">
        <v>958</v>
      </c>
      <c r="D32" t="s">
        <v>185</v>
      </c>
    </row>
    <row r="33" spans="2:4" ht="15" customHeight="1" x14ac:dyDescent="0.2">
      <c r="B33" s="8">
        <v>52419</v>
      </c>
      <c r="C33" s="8" t="s">
        <v>1</v>
      </c>
      <c r="D33" t="s">
        <v>186</v>
      </c>
    </row>
    <row r="34" spans="2:4" ht="15" customHeight="1" x14ac:dyDescent="0.2">
      <c r="B34" s="8">
        <v>52411</v>
      </c>
      <c r="C34" s="8" t="s">
        <v>5</v>
      </c>
      <c r="D34" t="s">
        <v>187</v>
      </c>
    </row>
    <row r="35" spans="2:4" ht="15" customHeight="1" x14ac:dyDescent="0.2">
      <c r="B35" s="8">
        <v>52441</v>
      </c>
      <c r="C35" s="8" t="s">
        <v>97</v>
      </c>
      <c r="D35" t="s">
        <v>188</v>
      </c>
    </row>
    <row r="36" spans="2:4" ht="15" customHeight="1" x14ac:dyDescent="0.2">
      <c r="B36" s="8">
        <v>54807</v>
      </c>
      <c r="C36" s="8" t="s">
        <v>114</v>
      </c>
      <c r="D36" t="s">
        <v>189</v>
      </c>
    </row>
    <row r="37" spans="2:4" ht="15" customHeight="1" x14ac:dyDescent="0.2">
      <c r="B37" s="8">
        <v>52410</v>
      </c>
      <c r="C37" s="8" t="s">
        <v>522</v>
      </c>
      <c r="D37" t="s">
        <v>190</v>
      </c>
    </row>
    <row r="38" spans="2:4" ht="15" customHeight="1" x14ac:dyDescent="0.2">
      <c r="B38" s="8">
        <v>51211</v>
      </c>
      <c r="C38" s="8" t="s">
        <v>648</v>
      </c>
      <c r="D38" t="s">
        <v>191</v>
      </c>
    </row>
    <row r="39" spans="2:4" ht="15" customHeight="1" x14ac:dyDescent="0.2">
      <c r="B39" s="8">
        <v>51019</v>
      </c>
      <c r="C39" s="8" t="s">
        <v>155</v>
      </c>
      <c r="D39" s="11" t="s">
        <v>192</v>
      </c>
    </row>
    <row r="40" spans="2:4" ht="15" customHeight="1" x14ac:dyDescent="0.2">
      <c r="B40" s="8">
        <v>52621</v>
      </c>
      <c r="C40" s="8" t="s">
        <v>221</v>
      </c>
      <c r="D40" t="s">
        <v>193</v>
      </c>
    </row>
    <row r="41" spans="2:4" ht="15" customHeight="1" x14ac:dyDescent="0.2">
      <c r="B41" s="8">
        <v>52613</v>
      </c>
      <c r="C41" s="8" t="s">
        <v>224</v>
      </c>
      <c r="D41" s="11" t="s">
        <v>194</v>
      </c>
    </row>
    <row r="42" spans="2:4" ht="15" customHeight="1" x14ac:dyDescent="0.2">
      <c r="B42" s="8">
        <v>51085</v>
      </c>
      <c r="C42" s="8" t="s">
        <v>1245</v>
      </c>
      <c r="D42" t="s">
        <v>1246</v>
      </c>
    </row>
    <row r="43" spans="2:4" ht="15" customHeight="1" x14ac:dyDescent="0.2">
      <c r="B43" s="8">
        <v>52429</v>
      </c>
      <c r="C43" s="8" t="s">
        <v>1308</v>
      </c>
      <c r="D43" s="144" t="s">
        <v>1309</v>
      </c>
    </row>
    <row r="44" spans="2:4" ht="15" customHeight="1" x14ac:dyDescent="0.2">
      <c r="B44" s="8">
        <v>53016</v>
      </c>
      <c r="C44" s="8" t="s">
        <v>249</v>
      </c>
      <c r="D44" t="s">
        <v>195</v>
      </c>
    </row>
    <row r="45" spans="2:4" ht="15" customHeight="1" x14ac:dyDescent="0.2">
      <c r="B45" s="8">
        <v>53602</v>
      </c>
      <c r="C45" s="8" t="s">
        <v>281</v>
      </c>
      <c r="D45" t="s">
        <v>196</v>
      </c>
    </row>
    <row r="46" spans="2:4" ht="15" customHeight="1" x14ac:dyDescent="0.2">
      <c r="B46" s="8">
        <v>53609</v>
      </c>
      <c r="C46" s="8" t="s">
        <v>283</v>
      </c>
      <c r="D46" t="s">
        <v>198</v>
      </c>
    </row>
    <row r="47" spans="2:4" ht="15" customHeight="1" x14ac:dyDescent="0.2">
      <c r="B47" s="8">
        <v>53823</v>
      </c>
      <c r="C47" s="8" t="s">
        <v>162</v>
      </c>
      <c r="D47" t="s">
        <v>199</v>
      </c>
    </row>
    <row r="48" spans="2:4" ht="15" customHeight="1" x14ac:dyDescent="0.2">
      <c r="B48" s="8">
        <v>53807</v>
      </c>
      <c r="C48" s="8" t="s">
        <v>322</v>
      </c>
      <c r="D48" t="s">
        <v>200</v>
      </c>
    </row>
    <row r="49" spans="2:4" ht="15" customHeight="1" x14ac:dyDescent="0.2">
      <c r="B49" s="8">
        <v>53809</v>
      </c>
      <c r="C49" s="8" t="s">
        <v>335</v>
      </c>
      <c r="D49" t="s">
        <v>201</v>
      </c>
    </row>
    <row r="50" spans="2:4" ht="15" customHeight="1" x14ac:dyDescent="0.2">
      <c r="B50" s="8">
        <v>53819</v>
      </c>
      <c r="C50" s="8" t="s">
        <v>337</v>
      </c>
      <c r="D50" t="s">
        <v>202</v>
      </c>
    </row>
    <row r="51" spans="2:4" ht="15" customHeight="1" x14ac:dyDescent="0.2">
      <c r="B51" s="8">
        <v>52600</v>
      </c>
      <c r="C51" s="8" t="s">
        <v>1310</v>
      </c>
      <c r="D51" s="144" t="s">
        <v>1311</v>
      </c>
    </row>
    <row r="52" spans="2:4" ht="15" customHeight="1" x14ac:dyDescent="0.2">
      <c r="B52" s="8">
        <v>54608</v>
      </c>
      <c r="C52" s="8" t="s">
        <v>359</v>
      </c>
      <c r="D52" t="s">
        <v>1321</v>
      </c>
    </row>
    <row r="53" spans="2:4" ht="15" customHeight="1" x14ac:dyDescent="0.2">
      <c r="B53" s="8">
        <v>54800</v>
      </c>
      <c r="C53" s="8" t="s">
        <v>1226</v>
      </c>
      <c r="D53" t="s">
        <v>1227</v>
      </c>
    </row>
    <row r="54" spans="2:4" ht="15" customHeight="1" x14ac:dyDescent="0.2">
      <c r="B54" s="8">
        <v>52601</v>
      </c>
      <c r="C54" s="8" t="s">
        <v>387</v>
      </c>
      <c r="D54" s="11" t="s">
        <v>203</v>
      </c>
    </row>
    <row r="55" spans="2:4" ht="15" customHeight="1" x14ac:dyDescent="0.2">
      <c r="B55" s="8">
        <v>54620</v>
      </c>
      <c r="C55" s="8" t="s">
        <v>425</v>
      </c>
      <c r="D55" t="s">
        <v>204</v>
      </c>
    </row>
    <row r="56" spans="2:4" ht="15" customHeight="1" x14ac:dyDescent="0.2">
      <c r="B56" s="8">
        <v>54605</v>
      </c>
      <c r="C56" s="8" t="s">
        <v>434</v>
      </c>
      <c r="D56" t="s">
        <v>205</v>
      </c>
    </row>
    <row r="57" spans="2:4" ht="15" customHeight="1" x14ac:dyDescent="0.2">
      <c r="B57" s="8">
        <v>54607</v>
      </c>
      <c r="C57" s="8" t="s">
        <v>451</v>
      </c>
      <c r="D57" t="s">
        <v>206</v>
      </c>
    </row>
    <row r="58" spans="2:4" ht="15" customHeight="1" x14ac:dyDescent="0.2">
      <c r="B58" s="8">
        <v>54816</v>
      </c>
      <c r="C58" s="8" t="s">
        <v>460</v>
      </c>
      <c r="D58" t="s">
        <v>207</v>
      </c>
    </row>
    <row r="59" spans="2:4" ht="15" customHeight="1" x14ac:dyDescent="0.2">
      <c r="B59" s="8">
        <v>64607</v>
      </c>
      <c r="C59" s="8" t="s">
        <v>1403</v>
      </c>
      <c r="D59" t="s">
        <v>1440</v>
      </c>
    </row>
    <row r="60" spans="2:4" ht="15" customHeight="1" x14ac:dyDescent="0.2">
      <c r="B60" s="8" t="s">
        <v>1317</v>
      </c>
      <c r="C60" s="8" t="s">
        <v>1317</v>
      </c>
      <c r="D60" s="11" t="s">
        <v>1317</v>
      </c>
    </row>
    <row r="61" spans="2:4" ht="15" customHeight="1" x14ac:dyDescent="0.2">
      <c r="B61" s="8" t="s">
        <v>1317</v>
      </c>
      <c r="C61" s="8" t="s">
        <v>1317</v>
      </c>
      <c r="D61" t="s">
        <v>1317</v>
      </c>
    </row>
    <row r="62" spans="2:4" ht="15" customHeight="1" x14ac:dyDescent="0.2">
      <c r="B62" s="8" t="s">
        <v>1317</v>
      </c>
      <c r="C62" s="8" t="s">
        <v>1317</v>
      </c>
      <c r="D62" s="11" t="s">
        <v>1317</v>
      </c>
    </row>
    <row r="63" spans="2:4" ht="15" customHeight="1" x14ac:dyDescent="0.2">
      <c r="B63" s="8" t="s">
        <v>1317</v>
      </c>
      <c r="C63" s="8" t="s">
        <v>1317</v>
      </c>
      <c r="D63" t="s">
        <v>1317</v>
      </c>
    </row>
    <row r="64" spans="2:4" ht="15" customHeight="1" x14ac:dyDescent="0.2">
      <c r="B64" s="8" t="s">
        <v>1317</v>
      </c>
      <c r="C64" s="8" t="s">
        <v>1317</v>
      </c>
      <c r="D64" t="s">
        <v>1317</v>
      </c>
    </row>
    <row r="65" spans="2:4" ht="15" customHeight="1" x14ac:dyDescent="0.2">
      <c r="B65" s="8" t="s">
        <v>1317</v>
      </c>
      <c r="C65" s="8" t="s">
        <v>1317</v>
      </c>
      <c r="D65" t="s">
        <v>1317</v>
      </c>
    </row>
    <row r="66" spans="2:4" ht="15" customHeight="1" x14ac:dyDescent="0.2">
      <c r="B66" s="8" t="s">
        <v>1317</v>
      </c>
      <c r="C66" s="8" t="s">
        <v>1317</v>
      </c>
      <c r="D66" t="s">
        <v>1317</v>
      </c>
    </row>
    <row r="67" spans="2:4" ht="15" customHeight="1" x14ac:dyDescent="0.2">
      <c r="B67" s="8" t="s">
        <v>1317</v>
      </c>
      <c r="C67" s="8" t="s">
        <v>1317</v>
      </c>
      <c r="D67" t="s">
        <v>1317</v>
      </c>
    </row>
    <row r="68" spans="2:4" ht="15" customHeight="1" x14ac:dyDescent="0.2">
      <c r="B68" s="8" t="s">
        <v>1317</v>
      </c>
      <c r="C68" s="8" t="s">
        <v>1317</v>
      </c>
      <c r="D68" t="s">
        <v>1317</v>
      </c>
    </row>
    <row r="69" spans="2:4" ht="15" customHeight="1" x14ac:dyDescent="0.2">
      <c r="B69" s="8" t="s">
        <v>1317</v>
      </c>
      <c r="C69" s="8" t="s">
        <v>1317</v>
      </c>
      <c r="D69" t="s">
        <v>1317</v>
      </c>
    </row>
    <row r="70" spans="2:4" ht="15" customHeight="1" x14ac:dyDescent="0.2">
      <c r="B70" s="8" t="s">
        <v>1317</v>
      </c>
      <c r="C70" s="8" t="s">
        <v>1317</v>
      </c>
      <c r="D70" t="s">
        <v>1317</v>
      </c>
    </row>
    <row r="71" spans="2:4" ht="15" customHeight="1" x14ac:dyDescent="0.2">
      <c r="B71" s="8" t="s">
        <v>1317</v>
      </c>
      <c r="C71" s="8" t="s">
        <v>1317</v>
      </c>
      <c r="D71" t="s">
        <v>1317</v>
      </c>
    </row>
    <row r="72" spans="2:4" ht="15" customHeight="1" x14ac:dyDescent="0.2">
      <c r="B72" s="8" t="s">
        <v>1317</v>
      </c>
      <c r="C72" s="8" t="s">
        <v>1317</v>
      </c>
      <c r="D72" t="s">
        <v>1317</v>
      </c>
    </row>
    <row r="73" spans="2:4" ht="15" customHeight="1" x14ac:dyDescent="0.2">
      <c r="B73" s="8" t="s">
        <v>1317</v>
      </c>
      <c r="C73" s="8" t="s">
        <v>1317</v>
      </c>
      <c r="D73" t="s">
        <v>1317</v>
      </c>
    </row>
    <row r="74" spans="2:4" ht="15" customHeight="1" x14ac:dyDescent="0.2">
      <c r="B74" s="8" t="s">
        <v>1317</v>
      </c>
      <c r="C74" s="8" t="s">
        <v>1317</v>
      </c>
      <c r="D74" s="11" t="s">
        <v>1317</v>
      </c>
    </row>
    <row r="75" spans="2:4" ht="15" customHeight="1" x14ac:dyDescent="0.2">
      <c r="B75" s="8" t="s">
        <v>1317</v>
      </c>
      <c r="C75" s="8" t="s">
        <v>1317</v>
      </c>
      <c r="D75" t="s">
        <v>1317</v>
      </c>
    </row>
    <row r="76" spans="2:4" ht="15" customHeight="1" x14ac:dyDescent="0.2">
      <c r="B76" s="8" t="s">
        <v>1317</v>
      </c>
      <c r="C76" s="8" t="s">
        <v>1317</v>
      </c>
      <c r="D76" t="s">
        <v>1317</v>
      </c>
    </row>
    <row r="77" spans="2:4" ht="15" customHeight="1" x14ac:dyDescent="0.2">
      <c r="B77" s="8" t="s">
        <v>1317</v>
      </c>
      <c r="C77" s="8" t="s">
        <v>1317</v>
      </c>
      <c r="D77" t="s">
        <v>1317</v>
      </c>
    </row>
    <row r="78" spans="2:4" ht="15" customHeight="1" x14ac:dyDescent="0.2">
      <c r="B78" s="8" t="s">
        <v>1317</v>
      </c>
      <c r="C78" s="8" t="s">
        <v>1317</v>
      </c>
      <c r="D78" t="s">
        <v>1317</v>
      </c>
    </row>
    <row r="79" spans="2:4" ht="15" customHeight="1" x14ac:dyDescent="0.2">
      <c r="B79" s="8" t="s">
        <v>1317</v>
      </c>
      <c r="C79" s="8" t="s">
        <v>1317</v>
      </c>
      <c r="D79" t="s">
        <v>1317</v>
      </c>
    </row>
    <row r="80" spans="2:4" ht="15" customHeight="1" x14ac:dyDescent="0.2">
      <c r="B80" s="8" t="s">
        <v>1317</v>
      </c>
      <c r="C80" s="8" t="s">
        <v>1317</v>
      </c>
      <c r="D80" t="s">
        <v>1317</v>
      </c>
    </row>
    <row r="81" spans="2:4" ht="15" customHeight="1" x14ac:dyDescent="0.2">
      <c r="B81" s="8" t="s">
        <v>1317</v>
      </c>
      <c r="C81" s="8" t="s">
        <v>1317</v>
      </c>
      <c r="D81" t="s">
        <v>1317</v>
      </c>
    </row>
    <row r="82" spans="2:4" ht="15" customHeight="1" x14ac:dyDescent="0.2">
      <c r="B82" s="8" t="s">
        <v>1317</v>
      </c>
      <c r="C82" s="8" t="s">
        <v>1317</v>
      </c>
      <c r="D82" t="s">
        <v>1317</v>
      </c>
    </row>
    <row r="83" spans="2:4" ht="15" customHeight="1" x14ac:dyDescent="0.2">
      <c r="B83" s="8" t="s">
        <v>1317</v>
      </c>
      <c r="C83" s="8" t="s">
        <v>1317</v>
      </c>
      <c r="D83" t="s">
        <v>1317</v>
      </c>
    </row>
    <row r="84" spans="2:4" ht="15" customHeight="1" x14ac:dyDescent="0.2">
      <c r="B84" s="8" t="s">
        <v>1317</v>
      </c>
      <c r="C84" s="8" t="s">
        <v>1317</v>
      </c>
      <c r="D84" t="s">
        <v>1317</v>
      </c>
    </row>
    <row r="85" spans="2:4" ht="15" customHeight="1" x14ac:dyDescent="0.2">
      <c r="B85" s="8" t="s">
        <v>1317</v>
      </c>
      <c r="C85" s="8" t="s">
        <v>1317</v>
      </c>
      <c r="D85" s="11" t="s">
        <v>1317</v>
      </c>
    </row>
    <row r="86" spans="2:4" ht="15" customHeight="1" x14ac:dyDescent="0.2">
      <c r="B86" s="8" t="s">
        <v>1317</v>
      </c>
      <c r="C86" s="8" t="s">
        <v>1317</v>
      </c>
      <c r="D86" t="s">
        <v>1317</v>
      </c>
    </row>
    <row r="87" spans="2:4" ht="15" customHeight="1" x14ac:dyDescent="0.2">
      <c r="B87" s="8" t="s">
        <v>1317</v>
      </c>
      <c r="C87" s="8" t="s">
        <v>1317</v>
      </c>
      <c r="D87" t="s">
        <v>1317</v>
      </c>
    </row>
    <row r="88" spans="2:4" ht="15" customHeight="1" x14ac:dyDescent="0.2">
      <c r="B88" s="8" t="s">
        <v>1317</v>
      </c>
      <c r="C88" s="8" t="s">
        <v>1317</v>
      </c>
      <c r="D88" t="s">
        <v>1317</v>
      </c>
    </row>
    <row r="89" spans="2:4" ht="15" customHeight="1" x14ac:dyDescent="0.2">
      <c r="B89" s="8" t="s">
        <v>1317</v>
      </c>
      <c r="C89" s="8" t="s">
        <v>1317</v>
      </c>
      <c r="D89" t="s">
        <v>1317</v>
      </c>
    </row>
    <row r="90" spans="2:4" ht="15" customHeight="1" x14ac:dyDescent="0.2">
      <c r="B90" s="8" t="s">
        <v>1317</v>
      </c>
      <c r="C90" s="8" t="s">
        <v>1317</v>
      </c>
      <c r="D90" t="s">
        <v>1317</v>
      </c>
    </row>
    <row r="91" spans="2:4" ht="15" customHeight="1" x14ac:dyDescent="0.2">
      <c r="B91" s="8" t="s">
        <v>1317</v>
      </c>
      <c r="C91" s="8" t="s">
        <v>1317</v>
      </c>
      <c r="D91" t="s">
        <v>1317</v>
      </c>
    </row>
    <row r="92" spans="2:4" ht="15" customHeight="1" x14ac:dyDescent="0.2">
      <c r="B92" s="8" t="s">
        <v>1317</v>
      </c>
      <c r="C92" s="8" t="s">
        <v>1317</v>
      </c>
      <c r="D92" s="11" t="s">
        <v>1317</v>
      </c>
    </row>
    <row r="93" spans="2:4" ht="15" customHeight="1" x14ac:dyDescent="0.2">
      <c r="B93" s="8" t="s">
        <v>1317</v>
      </c>
      <c r="C93" s="8" t="s">
        <v>1317</v>
      </c>
      <c r="D93" s="11" t="s">
        <v>1317</v>
      </c>
    </row>
    <row r="94" spans="2:4" ht="15" customHeight="1" x14ac:dyDescent="0.2">
      <c r="B94" s="8" t="s">
        <v>1317</v>
      </c>
      <c r="C94" s="8" t="s">
        <v>1317</v>
      </c>
      <c r="D94" t="s">
        <v>1317</v>
      </c>
    </row>
    <row r="95" spans="2:4" ht="15" customHeight="1" x14ac:dyDescent="0.2">
      <c r="B95" s="8" t="s">
        <v>1317</v>
      </c>
      <c r="C95" s="8" t="s">
        <v>1317</v>
      </c>
      <c r="D95" t="s">
        <v>1317</v>
      </c>
    </row>
    <row r="96" spans="2:4" ht="15" customHeight="1" x14ac:dyDescent="0.2">
      <c r="B96" s="8" t="s">
        <v>1317</v>
      </c>
      <c r="C96" s="8" t="s">
        <v>1317</v>
      </c>
      <c r="D96" t="s">
        <v>1317</v>
      </c>
    </row>
    <row r="97" spans="2:4" ht="15" customHeight="1" x14ac:dyDescent="0.2">
      <c r="B97" s="8" t="s">
        <v>1317</v>
      </c>
      <c r="C97" s="8" t="s">
        <v>1317</v>
      </c>
      <c r="D97" t="s">
        <v>1317</v>
      </c>
    </row>
    <row r="98" spans="2:4" ht="13.5" customHeight="1" x14ac:dyDescent="0.2">
      <c r="B98" s="8" t="s">
        <v>1317</v>
      </c>
      <c r="C98" s="8" t="s">
        <v>1317</v>
      </c>
      <c r="D98" t="s">
        <v>1317</v>
      </c>
    </row>
    <row r="99" spans="2:4" x14ac:dyDescent="0.2">
      <c r="B99" s="8" t="s">
        <v>1317</v>
      </c>
      <c r="C99" s="8" t="s">
        <v>1317</v>
      </c>
      <c r="D99" t="s">
        <v>1317</v>
      </c>
    </row>
    <row r="100" spans="2:4" x14ac:dyDescent="0.2">
      <c r="B100" s="8" t="s">
        <v>1317</v>
      </c>
      <c r="C100" s="8" t="s">
        <v>1317</v>
      </c>
      <c r="D100" t="s">
        <v>1317</v>
      </c>
    </row>
    <row r="101" spans="2:4" x14ac:dyDescent="0.2">
      <c r="B101" s="8" t="s">
        <v>1317</v>
      </c>
      <c r="C101" s="8" t="s">
        <v>1317</v>
      </c>
      <c r="D101" t="s">
        <v>1317</v>
      </c>
    </row>
    <row r="102" spans="2:4" x14ac:dyDescent="0.2">
      <c r="B102" s="8" t="s">
        <v>1317</v>
      </c>
      <c r="C102" s="8" t="s">
        <v>1317</v>
      </c>
      <c r="D102" t="s">
        <v>1317</v>
      </c>
    </row>
    <row r="103" spans="2:4" x14ac:dyDescent="0.2">
      <c r="D103" s="11"/>
    </row>
    <row r="107" spans="2:4" x14ac:dyDescent="0.2">
      <c r="D107" s="11"/>
    </row>
    <row r="111" spans="2:4" x14ac:dyDescent="0.2">
      <c r="D111" s="11"/>
    </row>
    <row r="112" spans="2:4" x14ac:dyDescent="0.2">
      <c r="D112" s="11"/>
    </row>
    <row r="120" spans="4:4" x14ac:dyDescent="0.2">
      <c r="D120" s="11"/>
    </row>
    <row r="125" spans="4:4" x14ac:dyDescent="0.2">
      <c r="D125" s="11"/>
    </row>
    <row r="129" spans="4:4" x14ac:dyDescent="0.2">
      <c r="D129" s="11"/>
    </row>
    <row r="130" spans="4:4" x14ac:dyDescent="0.2">
      <c r="D130" s="11"/>
    </row>
    <row r="132" spans="4:4" x14ac:dyDescent="0.2">
      <c r="D132" s="11"/>
    </row>
    <row r="134" spans="4:4" x14ac:dyDescent="0.2">
      <c r="D134" s="11"/>
    </row>
    <row r="142" spans="4:4" x14ac:dyDescent="0.2">
      <c r="D142" s="11"/>
    </row>
    <row r="148" spans="2:4" x14ac:dyDescent="0.2">
      <c r="B148" s="184"/>
      <c r="C148" s="185"/>
    </row>
    <row r="153" spans="2:4" x14ac:dyDescent="0.2">
      <c r="D153" s="11"/>
    </row>
    <row r="162" spans="4:4" x14ac:dyDescent="0.2">
      <c r="D162" s="11"/>
    </row>
    <row r="165" spans="4:4" x14ac:dyDescent="0.2">
      <c r="D165" s="11"/>
    </row>
    <row r="172" spans="4:4" x14ac:dyDescent="0.2">
      <c r="D172" s="11"/>
    </row>
    <row r="186" spans="4:4" x14ac:dyDescent="0.2">
      <c r="D186" s="11"/>
    </row>
    <row r="188" spans="4:4" x14ac:dyDescent="0.2">
      <c r="D188" s="11"/>
    </row>
    <row r="189" spans="4:4" x14ac:dyDescent="0.2">
      <c r="D189" s="11"/>
    </row>
    <row r="191" spans="4:4" x14ac:dyDescent="0.2">
      <c r="D191" s="11"/>
    </row>
    <row r="195" spans="4:4" x14ac:dyDescent="0.2">
      <c r="D195" s="11"/>
    </row>
    <row r="198" spans="4:4" x14ac:dyDescent="0.2">
      <c r="D198" s="11"/>
    </row>
    <row r="199" spans="4:4" x14ac:dyDescent="0.2">
      <c r="D199" s="11"/>
    </row>
    <row r="230" spans="4:4" x14ac:dyDescent="0.2">
      <c r="D230" s="11"/>
    </row>
    <row r="233" spans="4:4" x14ac:dyDescent="0.2">
      <c r="D233" s="11"/>
    </row>
    <row r="238" spans="4:4" x14ac:dyDescent="0.2">
      <c r="D238" s="11"/>
    </row>
    <row r="239" spans="4:4" x14ac:dyDescent="0.2">
      <c r="D239" s="11"/>
    </row>
    <row r="249" spans="4:4" x14ac:dyDescent="0.2">
      <c r="D249" s="11"/>
    </row>
    <row r="252" spans="4:4" x14ac:dyDescent="0.2">
      <c r="D252" s="11"/>
    </row>
    <row r="262" spans="4:4" x14ac:dyDescent="0.2">
      <c r="D262" s="11"/>
    </row>
    <row r="263" spans="4:4" x14ac:dyDescent="0.2">
      <c r="D263" s="11"/>
    </row>
    <row r="266" spans="4:4" x14ac:dyDescent="0.2">
      <c r="D266" s="11"/>
    </row>
    <row r="269" spans="4:4" x14ac:dyDescent="0.2">
      <c r="D269" s="11"/>
    </row>
    <row r="275" spans="4:4" x14ac:dyDescent="0.2">
      <c r="D275" s="11"/>
    </row>
    <row r="278" spans="4:4" x14ac:dyDescent="0.2">
      <c r="D278" s="11"/>
    </row>
    <row r="288" spans="4:4" x14ac:dyDescent="0.2">
      <c r="D288" s="11"/>
    </row>
    <row r="289" spans="4:4" x14ac:dyDescent="0.2">
      <c r="D289" s="11"/>
    </row>
    <row r="291" spans="4:4" x14ac:dyDescent="0.2">
      <c r="D291" s="11"/>
    </row>
    <row r="293" spans="4:4" x14ac:dyDescent="0.2">
      <c r="D293" s="11"/>
    </row>
    <row r="294" spans="4:4" x14ac:dyDescent="0.2">
      <c r="D294" s="11"/>
    </row>
    <row r="306" spans="4:4" x14ac:dyDescent="0.2">
      <c r="D306" s="11"/>
    </row>
    <row r="307" spans="4:4" x14ac:dyDescent="0.2">
      <c r="D307" s="11"/>
    </row>
    <row r="315" spans="4:4" x14ac:dyDescent="0.2">
      <c r="D315" s="11"/>
    </row>
    <row r="328" spans="4:4" x14ac:dyDescent="0.2">
      <c r="D328" s="11"/>
    </row>
    <row r="329" spans="4:4" x14ac:dyDescent="0.2">
      <c r="D329" s="11"/>
    </row>
    <row r="339" spans="4:4" x14ac:dyDescent="0.2">
      <c r="D339" s="11"/>
    </row>
    <row r="340" spans="4:4" x14ac:dyDescent="0.2">
      <c r="D340" s="11"/>
    </row>
    <row r="354" spans="2:4" x14ac:dyDescent="0.2">
      <c r="D354" s="11"/>
    </row>
    <row r="359" spans="2:4" x14ac:dyDescent="0.2">
      <c r="D359" s="11"/>
    </row>
    <row r="363" spans="2:4" x14ac:dyDescent="0.2">
      <c r="B363" s="102"/>
      <c r="C363" s="102"/>
    </row>
    <row r="364" spans="2:4" x14ac:dyDescent="0.2">
      <c r="D364" s="11"/>
    </row>
    <row r="370" spans="2:4" x14ac:dyDescent="0.2">
      <c r="D370" s="11"/>
    </row>
    <row r="376" spans="2:4" x14ac:dyDescent="0.2">
      <c r="B376" s="102"/>
      <c r="C376" s="102"/>
    </row>
    <row r="378" spans="2:4" x14ac:dyDescent="0.2">
      <c r="D378" s="11"/>
    </row>
    <row r="391" spans="4:4" x14ac:dyDescent="0.2">
      <c r="D391" s="11"/>
    </row>
    <row r="394" spans="4:4" x14ac:dyDescent="0.2">
      <c r="D394" s="11"/>
    </row>
    <row r="396" spans="4:4" x14ac:dyDescent="0.2">
      <c r="D396" s="11"/>
    </row>
    <row r="399" spans="4:4" x14ac:dyDescent="0.2">
      <c r="D399" s="11"/>
    </row>
    <row r="410" spans="4:4" x14ac:dyDescent="0.2">
      <c r="D410" s="11"/>
    </row>
    <row r="411" spans="4:4" x14ac:dyDescent="0.2">
      <c r="D411" s="11"/>
    </row>
    <row r="434" spans="4:4" x14ac:dyDescent="0.2">
      <c r="D434" s="11"/>
    </row>
    <row r="437" spans="4:4" x14ac:dyDescent="0.2">
      <c r="D437" s="11"/>
    </row>
    <row r="452" spans="4:4" x14ac:dyDescent="0.2">
      <c r="D452" s="11"/>
    </row>
    <row r="453" spans="4:4" x14ac:dyDescent="0.2">
      <c r="D453" s="11"/>
    </row>
    <row r="458" spans="4:4" x14ac:dyDescent="0.2">
      <c r="D458" s="11"/>
    </row>
    <row r="459" spans="4:4" x14ac:dyDescent="0.2">
      <c r="D459" s="11"/>
    </row>
    <row r="460" spans="4:4" x14ac:dyDescent="0.2">
      <c r="D460" s="11"/>
    </row>
    <row r="474" spans="4:4" x14ac:dyDescent="0.2">
      <c r="D474" s="11"/>
    </row>
    <row r="488" spans="4:4" x14ac:dyDescent="0.2">
      <c r="D488" s="11"/>
    </row>
    <row r="492" spans="4:4" x14ac:dyDescent="0.2">
      <c r="D492" s="11"/>
    </row>
    <row r="493" spans="4:4" x14ac:dyDescent="0.2">
      <c r="D493" s="11"/>
    </row>
    <row r="494" spans="4:4" x14ac:dyDescent="0.2">
      <c r="D494" s="11"/>
    </row>
    <row r="503" spans="4:4" x14ac:dyDescent="0.2">
      <c r="D503" s="11"/>
    </row>
    <row r="506" spans="4:4" x14ac:dyDescent="0.2">
      <c r="D506" s="11"/>
    </row>
    <row r="517" spans="2:4" x14ac:dyDescent="0.2">
      <c r="B517" s="102"/>
      <c r="C517" s="102"/>
    </row>
    <row r="518" spans="2:4" x14ac:dyDescent="0.2">
      <c r="D518" s="11"/>
    </row>
    <row r="519" spans="2:4" x14ac:dyDescent="0.2">
      <c r="D519" s="11"/>
    </row>
    <row r="527" spans="2:4" x14ac:dyDescent="0.2">
      <c r="D527" s="11"/>
    </row>
    <row r="528" spans="2:4" x14ac:dyDescent="0.2">
      <c r="D528" s="11"/>
    </row>
    <row r="529" spans="4:4" x14ac:dyDescent="0.2">
      <c r="D529" s="11"/>
    </row>
    <row r="530" spans="4:4" x14ac:dyDescent="0.2">
      <c r="D530" s="11"/>
    </row>
    <row r="531" spans="4:4" x14ac:dyDescent="0.2">
      <c r="D531" s="11"/>
    </row>
    <row r="532" spans="4:4" x14ac:dyDescent="0.2">
      <c r="D532" s="11"/>
    </row>
    <row r="533" spans="4:4" x14ac:dyDescent="0.2">
      <c r="D533" s="11"/>
    </row>
    <row r="534" spans="4:4" x14ac:dyDescent="0.2">
      <c r="D534" s="11"/>
    </row>
    <row r="536" spans="4:4" x14ac:dyDescent="0.2">
      <c r="D536" s="1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R131"/>
  <sheetViews>
    <sheetView workbookViewId="0"/>
  </sheetViews>
  <sheetFormatPr baseColWidth="10" defaultRowHeight="12.75" x14ac:dyDescent="0.2"/>
  <cols>
    <col min="1" max="4" width="7.140625" style="8" customWidth="1"/>
    <col min="5" max="5" width="7.140625" customWidth="1"/>
    <col min="6" max="6" width="20.7109375" customWidth="1"/>
    <col min="7" max="7" width="10.7109375" customWidth="1"/>
    <col min="8" max="8" width="9.28515625" customWidth="1"/>
    <col min="9" max="9" width="1.42578125" customWidth="1"/>
    <col min="10" max="10" width="10.7109375" style="104" customWidth="1"/>
    <col min="11" max="11" width="9.28515625" customWidth="1"/>
    <col min="12" max="12" width="1.42578125" customWidth="1"/>
    <col min="13" max="13" width="10.7109375" customWidth="1"/>
    <col min="14" max="14" width="9.28515625" customWidth="1"/>
    <col min="15" max="15" width="3.28515625" customWidth="1"/>
  </cols>
  <sheetData>
    <row r="1" spans="1:15" ht="33.75" customHeight="1" x14ac:dyDescent="0.2">
      <c r="F1" s="208" t="s">
        <v>1401</v>
      </c>
      <c r="G1" s="209"/>
      <c r="H1" s="209"/>
      <c r="I1" s="209"/>
      <c r="J1" s="209"/>
      <c r="K1" s="209"/>
      <c r="L1" s="209"/>
      <c r="M1" s="209"/>
      <c r="N1" s="209"/>
      <c r="O1" s="210"/>
    </row>
    <row r="2" spans="1:15" ht="33.75" customHeight="1" thickBot="1" x14ac:dyDescent="0.25">
      <c r="F2" s="110" t="s">
        <v>1021</v>
      </c>
      <c r="G2" s="206" t="s">
        <v>1017</v>
      </c>
      <c r="H2" s="207"/>
      <c r="I2" s="111"/>
      <c r="J2" s="206" t="s">
        <v>1018</v>
      </c>
      <c r="K2" s="207"/>
      <c r="L2" s="111"/>
      <c r="M2" s="206" t="s">
        <v>1019</v>
      </c>
      <c r="N2" s="207"/>
      <c r="O2" s="117"/>
    </row>
    <row r="3" spans="1:15" ht="22.5" customHeight="1" thickTop="1" x14ac:dyDescent="0.2">
      <c r="F3" s="107" t="s">
        <v>1015</v>
      </c>
      <c r="G3" s="123" t="e">
        <f>SUM(C82:C92)</f>
        <v>#REF!</v>
      </c>
      <c r="H3" s="121" t="e">
        <f t="shared" ref="H3:H10" si="0">G3/$G$11</f>
        <v>#REF!</v>
      </c>
      <c r="I3" s="112"/>
      <c r="J3" s="123" t="e">
        <f>SUM(D82:D92)</f>
        <v>#REF!</v>
      </c>
      <c r="K3" s="121" t="e">
        <f t="shared" ref="K3:K10" si="1">J3/$J$11</f>
        <v>#REF!</v>
      </c>
      <c r="L3" s="112"/>
      <c r="M3" s="123" t="e">
        <f>SUM(B82:B92)</f>
        <v>#REF!</v>
      </c>
      <c r="N3" s="121" t="e">
        <f t="shared" ref="N3:N10" si="2">M3/$M$11</f>
        <v>#REF!</v>
      </c>
      <c r="O3" s="118"/>
    </row>
    <row r="4" spans="1:15" ht="22.5" customHeight="1" x14ac:dyDescent="0.2">
      <c r="F4" s="108" t="s">
        <v>1014</v>
      </c>
      <c r="G4" s="124" t="e">
        <f>SUM(C72:C81)</f>
        <v>#REF!</v>
      </c>
      <c r="H4" s="122" t="e">
        <f t="shared" si="0"/>
        <v>#REF!</v>
      </c>
      <c r="I4" s="113"/>
      <c r="J4" s="124" t="e">
        <f>SUM(D72:D81)</f>
        <v>#REF!</v>
      </c>
      <c r="K4" s="122" t="e">
        <f t="shared" si="1"/>
        <v>#REF!</v>
      </c>
      <c r="L4" s="113"/>
      <c r="M4" s="124" t="e">
        <f>SUM(B72:B81)</f>
        <v>#REF!</v>
      </c>
      <c r="N4" s="122" t="e">
        <f t="shared" si="2"/>
        <v>#REF!</v>
      </c>
      <c r="O4" s="119"/>
    </row>
    <row r="5" spans="1:15" ht="22.5" customHeight="1" x14ac:dyDescent="0.2">
      <c r="F5" s="108" t="s">
        <v>1013</v>
      </c>
      <c r="G5" s="124" t="e">
        <f>SUM(C62:C71)</f>
        <v>#REF!</v>
      </c>
      <c r="H5" s="122" t="e">
        <f t="shared" si="0"/>
        <v>#REF!</v>
      </c>
      <c r="I5" s="113"/>
      <c r="J5" s="124" t="e">
        <f>SUM(D62:D71)</f>
        <v>#REF!</v>
      </c>
      <c r="K5" s="122" t="e">
        <f t="shared" si="1"/>
        <v>#REF!</v>
      </c>
      <c r="L5" s="113"/>
      <c r="M5" s="124" t="e">
        <f>SUM(B62:B71)</f>
        <v>#REF!</v>
      </c>
      <c r="N5" s="122" t="e">
        <f t="shared" si="2"/>
        <v>#REF!</v>
      </c>
      <c r="O5" s="119"/>
    </row>
    <row r="6" spans="1:15" ht="22.5" customHeight="1" x14ac:dyDescent="0.2">
      <c r="F6" s="108" t="s">
        <v>1012</v>
      </c>
      <c r="G6" s="124" t="e">
        <f>SUM(C52:C61)</f>
        <v>#REF!</v>
      </c>
      <c r="H6" s="122" t="e">
        <f t="shared" si="0"/>
        <v>#REF!</v>
      </c>
      <c r="I6" s="113"/>
      <c r="J6" s="124" t="e">
        <f>SUM(D52:D61)</f>
        <v>#REF!</v>
      </c>
      <c r="K6" s="122" t="e">
        <f t="shared" si="1"/>
        <v>#REF!</v>
      </c>
      <c r="L6" s="113"/>
      <c r="M6" s="124" t="e">
        <f>SUM(B52:B61)</f>
        <v>#REF!</v>
      </c>
      <c r="N6" s="122" t="e">
        <f t="shared" si="2"/>
        <v>#REF!</v>
      </c>
      <c r="O6" s="119"/>
    </row>
    <row r="7" spans="1:15" ht="22.5" customHeight="1" x14ac:dyDescent="0.2">
      <c r="F7" s="108" t="s">
        <v>1011</v>
      </c>
      <c r="G7" s="124" t="e">
        <f>SUM(C42:C51)</f>
        <v>#REF!</v>
      </c>
      <c r="H7" s="122" t="e">
        <f t="shared" si="0"/>
        <v>#REF!</v>
      </c>
      <c r="I7" s="113"/>
      <c r="J7" s="124" t="e">
        <f>SUM(D42:D51)</f>
        <v>#REF!</v>
      </c>
      <c r="K7" s="122" t="e">
        <f t="shared" si="1"/>
        <v>#REF!</v>
      </c>
      <c r="L7" s="113"/>
      <c r="M7" s="124" t="e">
        <f>SUM(B42:B51)</f>
        <v>#REF!</v>
      </c>
      <c r="N7" s="122" t="e">
        <f t="shared" si="2"/>
        <v>#REF!</v>
      </c>
      <c r="O7" s="119"/>
    </row>
    <row r="8" spans="1:15" ht="22.5" customHeight="1" x14ac:dyDescent="0.2">
      <c r="F8" s="108" t="s">
        <v>1010</v>
      </c>
      <c r="G8" s="124" t="e">
        <f>SUM(C32:C41)</f>
        <v>#REF!</v>
      </c>
      <c r="H8" s="122" t="e">
        <f t="shared" si="0"/>
        <v>#REF!</v>
      </c>
      <c r="I8" s="113"/>
      <c r="J8" s="124" t="e">
        <f>SUM(D32:D41)</f>
        <v>#REF!</v>
      </c>
      <c r="K8" s="122" t="e">
        <f t="shared" si="1"/>
        <v>#REF!</v>
      </c>
      <c r="L8" s="113"/>
      <c r="M8" s="124" t="e">
        <f>SUM(B32:B41)</f>
        <v>#REF!</v>
      </c>
      <c r="N8" s="122" t="e">
        <f t="shared" si="2"/>
        <v>#REF!</v>
      </c>
      <c r="O8" s="119"/>
    </row>
    <row r="9" spans="1:15" ht="22.5" customHeight="1" x14ac:dyDescent="0.2">
      <c r="F9" s="108" t="s">
        <v>1009</v>
      </c>
      <c r="G9" s="124" t="e">
        <f>SUM(C22:C31)</f>
        <v>#REF!</v>
      </c>
      <c r="H9" s="122" t="e">
        <f t="shared" si="0"/>
        <v>#REF!</v>
      </c>
      <c r="I9" s="113"/>
      <c r="J9" s="124" t="e">
        <f>SUM(D22:D31)</f>
        <v>#REF!</v>
      </c>
      <c r="K9" s="122" t="e">
        <f t="shared" si="1"/>
        <v>#REF!</v>
      </c>
      <c r="L9" s="113"/>
      <c r="M9" s="124" t="e">
        <f>SUM(B22:B31)</f>
        <v>#REF!</v>
      </c>
      <c r="N9" s="122" t="e">
        <f t="shared" si="2"/>
        <v>#REF!</v>
      </c>
      <c r="O9" s="119"/>
    </row>
    <row r="10" spans="1:15" ht="22.5" customHeight="1" x14ac:dyDescent="0.2">
      <c r="F10" s="108" t="s">
        <v>1016</v>
      </c>
      <c r="G10" s="124" t="e">
        <f>SUM(C16:C21)</f>
        <v>#REF!</v>
      </c>
      <c r="H10" s="122" t="e">
        <f t="shared" si="0"/>
        <v>#REF!</v>
      </c>
      <c r="I10" s="113"/>
      <c r="J10" s="124" t="e">
        <f>SUM(D16:D21)</f>
        <v>#REF!</v>
      </c>
      <c r="K10" s="122" t="e">
        <f t="shared" si="1"/>
        <v>#REF!</v>
      </c>
      <c r="L10" s="113"/>
      <c r="M10" s="124" t="e">
        <f>SUM(B16:B21)</f>
        <v>#REF!</v>
      </c>
      <c r="N10" s="122" t="e">
        <f t="shared" si="2"/>
        <v>#REF!</v>
      </c>
      <c r="O10" s="119"/>
    </row>
    <row r="11" spans="1:15" ht="30" customHeight="1" thickBot="1" x14ac:dyDescent="0.25">
      <c r="F11" s="106" t="s">
        <v>1019</v>
      </c>
      <c r="G11" s="125" t="e">
        <f>SUM(G3:G10)</f>
        <v>#REF!</v>
      </c>
      <c r="H11" s="122" t="e">
        <f>G11/M11</f>
        <v>#REF!</v>
      </c>
      <c r="I11" s="114"/>
      <c r="J11" s="125" t="e">
        <f>SUM(J3:J10)</f>
        <v>#REF!</v>
      </c>
      <c r="K11" s="122" t="e">
        <f>J11/M11</f>
        <v>#REF!</v>
      </c>
      <c r="L11" s="114"/>
      <c r="M11" s="125" t="e">
        <f>SUM(M3:M10)</f>
        <v>#REF!</v>
      </c>
      <c r="N11" s="126"/>
      <c r="O11" s="120"/>
    </row>
    <row r="12" spans="1:15" ht="22.5" customHeight="1" thickTop="1" thickBot="1" x14ac:dyDescent="0.25">
      <c r="F12" s="109" t="s">
        <v>1020</v>
      </c>
      <c r="G12" s="128" t="e">
        <f>SUM(G3:G6)</f>
        <v>#REF!</v>
      </c>
      <c r="H12" s="127" t="e">
        <f>G12/G11</f>
        <v>#REF!</v>
      </c>
      <c r="I12" s="115"/>
      <c r="J12" s="128" t="e">
        <f>SUM(J3:J6)</f>
        <v>#REF!</v>
      </c>
      <c r="K12" s="127" t="e">
        <f>J12/J11</f>
        <v>#REF!</v>
      </c>
      <c r="L12" s="115"/>
      <c r="M12" s="129" t="e">
        <f>SUM(M3:M6)</f>
        <v>#REF!</v>
      </c>
      <c r="N12" s="127" t="e">
        <f>M12/M11</f>
        <v>#REF!</v>
      </c>
      <c r="O12" s="116"/>
    </row>
    <row r="13" spans="1:15" x14ac:dyDescent="0.2">
      <c r="H13" s="103"/>
      <c r="I13" s="103"/>
      <c r="J13" s="105"/>
    </row>
    <row r="14" spans="1:15" x14ac:dyDescent="0.2">
      <c r="A14" s="102" t="s">
        <v>218</v>
      </c>
      <c r="B14" s="102" t="s">
        <v>1019</v>
      </c>
      <c r="C14" s="102" t="s">
        <v>1017</v>
      </c>
      <c r="D14" s="102" t="s">
        <v>1018</v>
      </c>
    </row>
    <row r="16" spans="1:15" x14ac:dyDescent="0.2">
      <c r="A16" s="8">
        <v>14</v>
      </c>
      <c r="B16" s="8" t="e">
        <f>COUNTIFS(Tabelle1!C:C,"x",Tabelle1!#REF!,Alter!A16)</f>
        <v>#REF!</v>
      </c>
      <c r="C16" s="8" t="e">
        <f>COUNTIFS(Tabelle1!C:C,"x",Tabelle1!#REF!,"w",Tabelle1!#REF!,Alter!A16)</f>
        <v>#REF!</v>
      </c>
      <c r="D16" s="8" t="e">
        <f>COUNTIFS(Tabelle1!C:C,"x",Tabelle1!#REF!,"m",Tabelle1!#REF!,Alter!A16)</f>
        <v>#REF!</v>
      </c>
    </row>
    <row r="17" spans="1:4" x14ac:dyDescent="0.2">
      <c r="A17" s="8">
        <v>15</v>
      </c>
      <c r="B17" s="8" t="e">
        <f>COUNTIFS(Tabelle1!C:C,"x",Tabelle1!#REF!,Alter!A17)</f>
        <v>#REF!</v>
      </c>
      <c r="C17" s="8" t="e">
        <f>COUNTIFS(Tabelle1!C:C,"x",Tabelle1!#REF!,"w",Tabelle1!#REF!,Alter!A17)</f>
        <v>#REF!</v>
      </c>
      <c r="D17" s="8" t="e">
        <f>COUNTIFS(Tabelle1!C:C,"x",Tabelle1!#REF!,"m",Tabelle1!#REF!,Alter!A17)</f>
        <v>#REF!</v>
      </c>
    </row>
    <row r="18" spans="1:4" x14ac:dyDescent="0.2">
      <c r="A18" s="8">
        <v>16</v>
      </c>
      <c r="B18" s="8" t="e">
        <f>COUNTIFS(Tabelle1!C:C,"x",Tabelle1!#REF!,Alter!A18)</f>
        <v>#REF!</v>
      </c>
      <c r="C18" s="8" t="e">
        <f>COUNTIFS(Tabelle1!C:C,"x",Tabelle1!#REF!,"w",Tabelle1!#REF!,Alter!A18)</f>
        <v>#REF!</v>
      </c>
      <c r="D18" s="8" t="e">
        <f>COUNTIFS(Tabelle1!C:C,"x",Tabelle1!#REF!,"m",Tabelle1!#REF!,Alter!A18)</f>
        <v>#REF!</v>
      </c>
    </row>
    <row r="19" spans="1:4" x14ac:dyDescent="0.2">
      <c r="A19" s="8">
        <v>17</v>
      </c>
      <c r="B19" s="8" t="e">
        <f>COUNTIFS(Tabelle1!C:C,"x",Tabelle1!#REF!,Alter!A19)</f>
        <v>#REF!</v>
      </c>
      <c r="C19" s="8" t="e">
        <f>COUNTIFS(Tabelle1!C:C,"x",Tabelle1!#REF!,"w",Tabelle1!#REF!,Alter!A19)</f>
        <v>#REF!</v>
      </c>
      <c r="D19" s="8" t="e">
        <f>COUNTIFS(Tabelle1!C:C,"x",Tabelle1!#REF!,"m",Tabelle1!#REF!,Alter!A19)</f>
        <v>#REF!</v>
      </c>
    </row>
    <row r="20" spans="1:4" x14ac:dyDescent="0.2">
      <c r="A20" s="8">
        <v>18</v>
      </c>
      <c r="B20" s="8" t="e">
        <f>COUNTIFS(Tabelle1!C:C,"x",Tabelle1!#REF!,Alter!A20)</f>
        <v>#REF!</v>
      </c>
      <c r="C20" s="8" t="e">
        <f>COUNTIFS(Tabelle1!C:C,"x",Tabelle1!#REF!,"w",Tabelle1!#REF!,Alter!A20)</f>
        <v>#REF!</v>
      </c>
      <c r="D20" s="8" t="e">
        <f>COUNTIFS(Tabelle1!C:C,"x",Tabelle1!#REF!,"m",Tabelle1!#REF!,Alter!A20)</f>
        <v>#REF!</v>
      </c>
    </row>
    <row r="21" spans="1:4" x14ac:dyDescent="0.2">
      <c r="A21" s="8">
        <v>19</v>
      </c>
      <c r="B21" s="8" t="e">
        <f>COUNTIFS(Tabelle1!C:C,"x",Tabelle1!#REF!,Alter!A21)</f>
        <v>#REF!</v>
      </c>
      <c r="C21" s="8" t="e">
        <f>COUNTIFS(Tabelle1!C:C,"x",Tabelle1!#REF!,"w",Tabelle1!#REF!,Alter!A21)</f>
        <v>#REF!</v>
      </c>
      <c r="D21" s="8" t="e">
        <f>COUNTIFS(Tabelle1!C:C,"x",Tabelle1!#REF!,"m",Tabelle1!#REF!,Alter!A21)</f>
        <v>#REF!</v>
      </c>
    </row>
    <row r="22" spans="1:4" x14ac:dyDescent="0.2">
      <c r="A22" s="8">
        <v>20</v>
      </c>
      <c r="B22" s="8" t="e">
        <f>COUNTIFS(Tabelle1!C:C,"x",Tabelle1!#REF!,Alter!A22)</f>
        <v>#REF!</v>
      </c>
      <c r="C22" s="8" t="e">
        <f>COUNTIFS(Tabelle1!C:C,"x",Tabelle1!#REF!,"w",Tabelle1!#REF!,Alter!A22)</f>
        <v>#REF!</v>
      </c>
      <c r="D22" s="8" t="e">
        <f>COUNTIFS(Tabelle1!C:C,"x",Tabelle1!#REF!,"m",Tabelle1!#REF!,Alter!A22)</f>
        <v>#REF!</v>
      </c>
    </row>
    <row r="23" spans="1:4" x14ac:dyDescent="0.2">
      <c r="A23" s="8">
        <v>21</v>
      </c>
      <c r="B23" s="8" t="e">
        <f>COUNTIFS(Tabelle1!C:C,"x",Tabelle1!#REF!,Alter!A23)</f>
        <v>#REF!</v>
      </c>
      <c r="C23" s="8" t="e">
        <f>COUNTIFS(Tabelle1!C:C,"x",Tabelle1!#REF!,"w",Tabelle1!#REF!,Alter!A23)</f>
        <v>#REF!</v>
      </c>
      <c r="D23" s="8" t="e">
        <f>COUNTIFS(Tabelle1!C:C,"x",Tabelle1!#REF!,"m",Tabelle1!#REF!,Alter!A23)</f>
        <v>#REF!</v>
      </c>
    </row>
    <row r="24" spans="1:4" x14ac:dyDescent="0.2">
      <c r="A24" s="8">
        <v>22</v>
      </c>
      <c r="B24" s="8" t="e">
        <f>COUNTIFS(Tabelle1!C:C,"x",Tabelle1!#REF!,Alter!A24)</f>
        <v>#REF!</v>
      </c>
      <c r="C24" s="8" t="e">
        <f>COUNTIFS(Tabelle1!C:C,"x",Tabelle1!#REF!,"w",Tabelle1!#REF!,Alter!A24)</f>
        <v>#REF!</v>
      </c>
      <c r="D24" s="8" t="e">
        <f>COUNTIFS(Tabelle1!C:C,"x",Tabelle1!#REF!,"m",Tabelle1!#REF!,Alter!A24)</f>
        <v>#REF!</v>
      </c>
    </row>
    <row r="25" spans="1:4" x14ac:dyDescent="0.2">
      <c r="A25" s="8">
        <v>23</v>
      </c>
      <c r="B25" s="8" t="e">
        <f>COUNTIFS(Tabelle1!C:C,"x",Tabelle1!#REF!,Alter!A25)</f>
        <v>#REF!</v>
      </c>
      <c r="C25" s="8" t="e">
        <f>COUNTIFS(Tabelle1!C:C,"x",Tabelle1!#REF!,"w",Tabelle1!#REF!,Alter!A25)</f>
        <v>#REF!</v>
      </c>
      <c r="D25" s="8" t="e">
        <f>COUNTIFS(Tabelle1!C:C,"x",Tabelle1!#REF!,"m",Tabelle1!#REF!,Alter!A25)</f>
        <v>#REF!</v>
      </c>
    </row>
    <row r="26" spans="1:4" x14ac:dyDescent="0.2">
      <c r="A26" s="8">
        <v>24</v>
      </c>
      <c r="B26" s="8" t="e">
        <f>COUNTIFS(Tabelle1!C:C,"x",Tabelle1!#REF!,Alter!A26)</f>
        <v>#REF!</v>
      </c>
      <c r="C26" s="8" t="e">
        <f>COUNTIFS(Tabelle1!C:C,"x",Tabelle1!#REF!,"w",Tabelle1!#REF!,Alter!A26)</f>
        <v>#REF!</v>
      </c>
      <c r="D26" s="8" t="e">
        <f>COUNTIFS(Tabelle1!C:C,"x",Tabelle1!#REF!,"m",Tabelle1!#REF!,Alter!A26)</f>
        <v>#REF!</v>
      </c>
    </row>
    <row r="27" spans="1:4" x14ac:dyDescent="0.2">
      <c r="A27" s="8">
        <v>25</v>
      </c>
      <c r="B27" s="8" t="e">
        <f>COUNTIFS(Tabelle1!C:C,"x",Tabelle1!#REF!,Alter!A27)</f>
        <v>#REF!</v>
      </c>
      <c r="C27" s="8" t="e">
        <f>COUNTIFS(Tabelle1!C:C,"x",Tabelle1!#REF!,"w",Tabelle1!#REF!,Alter!A27)</f>
        <v>#REF!</v>
      </c>
      <c r="D27" s="8" t="e">
        <f>COUNTIFS(Tabelle1!C:C,"x",Tabelle1!#REF!,"m",Tabelle1!#REF!,Alter!A27)</f>
        <v>#REF!</v>
      </c>
    </row>
    <row r="28" spans="1:4" x14ac:dyDescent="0.2">
      <c r="A28" s="8">
        <v>26</v>
      </c>
      <c r="B28" s="8" t="e">
        <f>COUNTIFS(Tabelle1!C:C,"x",Tabelle1!#REF!,Alter!A28)</f>
        <v>#REF!</v>
      </c>
      <c r="C28" s="8" t="e">
        <f>COUNTIFS(Tabelle1!C:C,"x",Tabelle1!#REF!,"w",Tabelle1!#REF!,Alter!A28)</f>
        <v>#REF!</v>
      </c>
      <c r="D28" s="8" t="e">
        <f>COUNTIFS(Tabelle1!C:C,"x",Tabelle1!#REF!,"m",Tabelle1!#REF!,Alter!A28)</f>
        <v>#REF!</v>
      </c>
    </row>
    <row r="29" spans="1:4" x14ac:dyDescent="0.2">
      <c r="A29" s="8">
        <v>27</v>
      </c>
      <c r="B29" s="8" t="e">
        <f>COUNTIFS(Tabelle1!C:C,"x",Tabelle1!#REF!,Alter!A29)</f>
        <v>#REF!</v>
      </c>
      <c r="C29" s="8" t="e">
        <f>COUNTIFS(Tabelle1!C:C,"x",Tabelle1!#REF!,"w",Tabelle1!#REF!,Alter!A29)</f>
        <v>#REF!</v>
      </c>
      <c r="D29" s="8" t="e">
        <f>COUNTIFS(Tabelle1!C:C,"x",Tabelle1!#REF!,"m",Tabelle1!#REF!,Alter!A29)</f>
        <v>#REF!</v>
      </c>
    </row>
    <row r="30" spans="1:4" x14ac:dyDescent="0.2">
      <c r="A30" s="8">
        <v>28</v>
      </c>
      <c r="B30" s="8" t="e">
        <f>COUNTIFS(Tabelle1!C:C,"x",Tabelle1!#REF!,Alter!A30)</f>
        <v>#REF!</v>
      </c>
      <c r="C30" s="8" t="e">
        <f>COUNTIFS(Tabelle1!C:C,"x",Tabelle1!#REF!,"w",Tabelle1!#REF!,Alter!A30)</f>
        <v>#REF!</v>
      </c>
      <c r="D30" s="8" t="e">
        <f>COUNTIFS(Tabelle1!C:C,"x",Tabelle1!#REF!,"m",Tabelle1!#REF!,Alter!A30)</f>
        <v>#REF!</v>
      </c>
    </row>
    <row r="31" spans="1:4" x14ac:dyDescent="0.2">
      <c r="A31" s="8">
        <v>29</v>
      </c>
      <c r="B31" s="8" t="e">
        <f>COUNTIFS(Tabelle1!C:C,"x",Tabelle1!#REF!,Alter!A31)</f>
        <v>#REF!</v>
      </c>
      <c r="C31" s="8" t="e">
        <f>COUNTIFS(Tabelle1!C:C,"x",Tabelle1!#REF!,"w",Tabelle1!#REF!,Alter!A31)</f>
        <v>#REF!</v>
      </c>
      <c r="D31" s="8" t="e">
        <f>COUNTIFS(Tabelle1!C:C,"x",Tabelle1!#REF!,"m",Tabelle1!#REF!,Alter!A31)</f>
        <v>#REF!</v>
      </c>
    </row>
    <row r="32" spans="1:4" x14ac:dyDescent="0.2">
      <c r="A32" s="8">
        <v>30</v>
      </c>
      <c r="B32" s="8" t="e">
        <f>COUNTIFS(Tabelle1!C:C,"x",Tabelle1!#REF!,Alter!A32)</f>
        <v>#REF!</v>
      </c>
      <c r="C32" s="8" t="e">
        <f>COUNTIFS(Tabelle1!C:C,"x",Tabelle1!#REF!,"w",Tabelle1!#REF!,Alter!A32)</f>
        <v>#REF!</v>
      </c>
      <c r="D32" s="8" t="e">
        <f>COUNTIFS(Tabelle1!C:C,"x",Tabelle1!#REF!,"m",Tabelle1!#REF!,Alter!A32)</f>
        <v>#REF!</v>
      </c>
    </row>
    <row r="33" spans="1:4" x14ac:dyDescent="0.2">
      <c r="A33" s="8">
        <v>31</v>
      </c>
      <c r="B33" s="8" t="e">
        <f>COUNTIFS(Tabelle1!C:C,"x",Tabelle1!#REF!,Alter!A33)</f>
        <v>#REF!</v>
      </c>
      <c r="C33" s="8" t="e">
        <f>COUNTIFS(Tabelle1!C:C,"x",Tabelle1!#REF!,"w",Tabelle1!#REF!,Alter!A33)</f>
        <v>#REF!</v>
      </c>
      <c r="D33" s="8" t="e">
        <f>COUNTIFS(Tabelle1!C:C,"x",Tabelle1!#REF!,"m",Tabelle1!#REF!,Alter!A33)</f>
        <v>#REF!</v>
      </c>
    </row>
    <row r="34" spans="1:4" x14ac:dyDescent="0.2">
      <c r="A34" s="8">
        <v>32</v>
      </c>
      <c r="B34" s="8" t="e">
        <f>COUNTIFS(Tabelle1!C:C,"x",Tabelle1!#REF!,Alter!A34)</f>
        <v>#REF!</v>
      </c>
      <c r="C34" s="8" t="e">
        <f>COUNTIFS(Tabelle1!C:C,"x",Tabelle1!#REF!,"w",Tabelle1!#REF!,Alter!A34)</f>
        <v>#REF!</v>
      </c>
      <c r="D34" s="8" t="e">
        <f>COUNTIFS(Tabelle1!C:C,"x",Tabelle1!#REF!,"m",Tabelle1!#REF!,Alter!A34)</f>
        <v>#REF!</v>
      </c>
    </row>
    <row r="35" spans="1:4" x14ac:dyDescent="0.2">
      <c r="A35" s="8">
        <v>33</v>
      </c>
      <c r="B35" s="8" t="e">
        <f>COUNTIFS(Tabelle1!C:C,"x",Tabelle1!#REF!,Alter!A35)</f>
        <v>#REF!</v>
      </c>
      <c r="C35" s="8" t="e">
        <f>COUNTIFS(Tabelle1!C:C,"x",Tabelle1!#REF!,"w",Tabelle1!#REF!,Alter!A35)</f>
        <v>#REF!</v>
      </c>
      <c r="D35" s="8" t="e">
        <f>COUNTIFS(Tabelle1!C:C,"x",Tabelle1!#REF!,"m",Tabelle1!#REF!,Alter!A35)</f>
        <v>#REF!</v>
      </c>
    </row>
    <row r="36" spans="1:4" x14ac:dyDescent="0.2">
      <c r="A36" s="8">
        <v>34</v>
      </c>
      <c r="B36" s="8" t="e">
        <f>COUNTIFS(Tabelle1!C:C,"x",Tabelle1!#REF!,Alter!A36)</f>
        <v>#REF!</v>
      </c>
      <c r="C36" s="8" t="e">
        <f>COUNTIFS(Tabelle1!C:C,"x",Tabelle1!#REF!,"w",Tabelle1!#REF!,Alter!A36)</f>
        <v>#REF!</v>
      </c>
      <c r="D36" s="8" t="e">
        <f>COUNTIFS(Tabelle1!C:C,"x",Tabelle1!#REF!,"m",Tabelle1!#REF!,Alter!A36)</f>
        <v>#REF!</v>
      </c>
    </row>
    <row r="37" spans="1:4" x14ac:dyDescent="0.2">
      <c r="A37" s="8">
        <v>35</v>
      </c>
      <c r="B37" s="8" t="e">
        <f>COUNTIFS(Tabelle1!C:C,"x",Tabelle1!#REF!,Alter!A37)</f>
        <v>#REF!</v>
      </c>
      <c r="C37" s="8" t="e">
        <f>COUNTIFS(Tabelle1!C:C,"x",Tabelle1!#REF!,"w",Tabelle1!#REF!,Alter!A37)</f>
        <v>#REF!</v>
      </c>
      <c r="D37" s="8" t="e">
        <f>COUNTIFS(Tabelle1!C:C,"x",Tabelle1!#REF!,"m",Tabelle1!#REF!,Alter!A37)</f>
        <v>#REF!</v>
      </c>
    </row>
    <row r="38" spans="1:4" x14ac:dyDescent="0.2">
      <c r="A38" s="8">
        <v>36</v>
      </c>
      <c r="B38" s="8" t="e">
        <f>COUNTIFS(Tabelle1!C:C,"x",Tabelle1!#REF!,Alter!A38)</f>
        <v>#REF!</v>
      </c>
      <c r="C38" s="8" t="e">
        <f>COUNTIFS(Tabelle1!C:C,"x",Tabelle1!#REF!,"w",Tabelle1!#REF!,Alter!A38)</f>
        <v>#REF!</v>
      </c>
      <c r="D38" s="8" t="e">
        <f>COUNTIFS(Tabelle1!C:C,"x",Tabelle1!#REF!,"m",Tabelle1!#REF!,Alter!A38)</f>
        <v>#REF!</v>
      </c>
    </row>
    <row r="39" spans="1:4" x14ac:dyDescent="0.2">
      <c r="A39" s="8">
        <v>37</v>
      </c>
      <c r="B39" s="8" t="e">
        <f>COUNTIFS(Tabelle1!C:C,"x",Tabelle1!#REF!,Alter!A39)</f>
        <v>#REF!</v>
      </c>
      <c r="C39" s="8" t="e">
        <f>COUNTIFS(Tabelle1!C:C,"x",Tabelle1!#REF!,"w",Tabelle1!#REF!,Alter!A39)</f>
        <v>#REF!</v>
      </c>
      <c r="D39" s="8" t="e">
        <f>COUNTIFS(Tabelle1!C:C,"x",Tabelle1!#REF!,"m",Tabelle1!#REF!,Alter!A39)</f>
        <v>#REF!</v>
      </c>
    </row>
    <row r="40" spans="1:4" x14ac:dyDescent="0.2">
      <c r="A40" s="8">
        <v>38</v>
      </c>
      <c r="B40" s="8" t="e">
        <f>COUNTIFS(Tabelle1!C:C,"x",Tabelle1!#REF!,Alter!A40)</f>
        <v>#REF!</v>
      </c>
      <c r="C40" s="8" t="e">
        <f>COUNTIFS(Tabelle1!C:C,"x",Tabelle1!#REF!,"w",Tabelle1!#REF!,Alter!A40)</f>
        <v>#REF!</v>
      </c>
      <c r="D40" s="8" t="e">
        <f>COUNTIFS(Tabelle1!C:C,"x",Tabelle1!#REF!,"m",Tabelle1!#REF!,Alter!A40)</f>
        <v>#REF!</v>
      </c>
    </row>
    <row r="41" spans="1:4" x14ac:dyDescent="0.2">
      <c r="A41" s="8">
        <v>39</v>
      </c>
      <c r="B41" s="8" t="e">
        <f>COUNTIFS(Tabelle1!C:C,"x",Tabelle1!#REF!,Alter!A41)</f>
        <v>#REF!</v>
      </c>
      <c r="C41" s="8" t="e">
        <f>COUNTIFS(Tabelle1!C:C,"x",Tabelle1!#REF!,"w",Tabelle1!#REF!,Alter!A41)</f>
        <v>#REF!</v>
      </c>
      <c r="D41" s="8" t="e">
        <f>COUNTIFS(Tabelle1!C:C,"x",Tabelle1!#REF!,"m",Tabelle1!#REF!,Alter!A41)</f>
        <v>#REF!</v>
      </c>
    </row>
    <row r="42" spans="1:4" x14ac:dyDescent="0.2">
      <c r="A42" s="8">
        <v>40</v>
      </c>
      <c r="B42" s="8" t="e">
        <f>COUNTIFS(Tabelle1!C:C,"x",Tabelle1!#REF!,Alter!A42)</f>
        <v>#REF!</v>
      </c>
      <c r="C42" s="8" t="e">
        <f>COUNTIFS(Tabelle1!C:C,"x",Tabelle1!#REF!,"w",Tabelle1!#REF!,Alter!A42)</f>
        <v>#REF!</v>
      </c>
      <c r="D42" s="8" t="e">
        <f>COUNTIFS(Tabelle1!C:C,"x",Tabelle1!#REF!,"m",Tabelle1!#REF!,Alter!A42)</f>
        <v>#REF!</v>
      </c>
    </row>
    <row r="43" spans="1:4" x14ac:dyDescent="0.2">
      <c r="A43" s="8">
        <v>41</v>
      </c>
      <c r="B43" s="8" t="e">
        <f>COUNTIFS(Tabelle1!C:C,"x",Tabelle1!#REF!,Alter!A43)</f>
        <v>#REF!</v>
      </c>
      <c r="C43" s="8" t="e">
        <f>COUNTIFS(Tabelle1!C:C,"x",Tabelle1!#REF!,"w",Tabelle1!#REF!,Alter!A43)</f>
        <v>#REF!</v>
      </c>
      <c r="D43" s="8" t="e">
        <f>COUNTIFS(Tabelle1!C:C,"x",Tabelle1!#REF!,"m",Tabelle1!#REF!,Alter!A43)</f>
        <v>#REF!</v>
      </c>
    </row>
    <row r="44" spans="1:4" x14ac:dyDescent="0.2">
      <c r="A44" s="8">
        <v>42</v>
      </c>
      <c r="B44" s="8" t="e">
        <f>COUNTIFS(Tabelle1!C:C,"x",Tabelle1!#REF!,Alter!A44)</f>
        <v>#REF!</v>
      </c>
      <c r="C44" s="8" t="e">
        <f>COUNTIFS(Tabelle1!C:C,"x",Tabelle1!#REF!,"w",Tabelle1!#REF!,Alter!A44)</f>
        <v>#REF!</v>
      </c>
      <c r="D44" s="8" t="e">
        <f>COUNTIFS(Tabelle1!C:C,"x",Tabelle1!#REF!,"m",Tabelle1!#REF!,Alter!A44)</f>
        <v>#REF!</v>
      </c>
    </row>
    <row r="45" spans="1:4" x14ac:dyDescent="0.2">
      <c r="A45" s="8">
        <v>43</v>
      </c>
      <c r="B45" s="8" t="e">
        <f>COUNTIFS(Tabelle1!C:C,"x",Tabelle1!#REF!,Alter!A45)</f>
        <v>#REF!</v>
      </c>
      <c r="C45" s="8" t="e">
        <f>COUNTIFS(Tabelle1!C:C,"x",Tabelle1!#REF!,"w",Tabelle1!#REF!,Alter!A45)</f>
        <v>#REF!</v>
      </c>
      <c r="D45" s="8" t="e">
        <f>COUNTIFS(Tabelle1!C:C,"x",Tabelle1!#REF!,"m",Tabelle1!#REF!,Alter!A45)</f>
        <v>#REF!</v>
      </c>
    </row>
    <row r="46" spans="1:4" x14ac:dyDescent="0.2">
      <c r="A46" s="8">
        <v>44</v>
      </c>
      <c r="B46" s="8" t="e">
        <f>COUNTIFS(Tabelle1!C:C,"x",Tabelle1!#REF!,Alter!A46)</f>
        <v>#REF!</v>
      </c>
      <c r="C46" s="8" t="e">
        <f>COUNTIFS(Tabelle1!C:C,"x",Tabelle1!#REF!,"w",Tabelle1!#REF!,Alter!A46)</f>
        <v>#REF!</v>
      </c>
      <c r="D46" s="8" t="e">
        <f>COUNTIFS(Tabelle1!C:C,"x",Tabelle1!#REF!,"m",Tabelle1!#REF!,Alter!A46)</f>
        <v>#REF!</v>
      </c>
    </row>
    <row r="47" spans="1:4" x14ac:dyDescent="0.2">
      <c r="A47" s="8">
        <v>45</v>
      </c>
      <c r="B47" s="8" t="e">
        <f>COUNTIFS(Tabelle1!C:C,"x",Tabelle1!#REF!,Alter!A47)</f>
        <v>#REF!</v>
      </c>
      <c r="C47" s="8" t="e">
        <f>COUNTIFS(Tabelle1!C:C,"x",Tabelle1!#REF!,"w",Tabelle1!#REF!,Alter!A47)</f>
        <v>#REF!</v>
      </c>
      <c r="D47" s="8" t="e">
        <f>COUNTIFS(Tabelle1!C:C,"x",Tabelle1!#REF!,"m",Tabelle1!#REF!,Alter!A47)</f>
        <v>#REF!</v>
      </c>
    </row>
    <row r="48" spans="1:4" x14ac:dyDescent="0.2">
      <c r="A48" s="8">
        <v>46</v>
      </c>
      <c r="B48" s="8" t="e">
        <f>COUNTIFS(Tabelle1!C:C,"x",Tabelle1!#REF!,Alter!A48)</f>
        <v>#REF!</v>
      </c>
      <c r="C48" s="8" t="e">
        <f>COUNTIFS(Tabelle1!C:C,"x",Tabelle1!#REF!,"w",Tabelle1!#REF!,Alter!A48)</f>
        <v>#REF!</v>
      </c>
      <c r="D48" s="8" t="e">
        <f>COUNTIFS(Tabelle1!C:C,"x",Tabelle1!#REF!,"m",Tabelle1!#REF!,Alter!A48)</f>
        <v>#REF!</v>
      </c>
    </row>
    <row r="49" spans="1:4" x14ac:dyDescent="0.2">
      <c r="A49" s="8">
        <v>47</v>
      </c>
      <c r="B49" s="8" t="e">
        <f>COUNTIFS(Tabelle1!C:C,"x",Tabelle1!#REF!,Alter!A49)</f>
        <v>#REF!</v>
      </c>
      <c r="C49" s="8" t="e">
        <f>COUNTIFS(Tabelle1!C:C,"x",Tabelle1!#REF!,"w",Tabelle1!#REF!,Alter!A49)</f>
        <v>#REF!</v>
      </c>
      <c r="D49" s="8" t="e">
        <f>COUNTIFS(Tabelle1!C:C,"x",Tabelle1!#REF!,"m",Tabelle1!#REF!,Alter!A49)</f>
        <v>#REF!</v>
      </c>
    </row>
    <row r="50" spans="1:4" x14ac:dyDescent="0.2">
      <c r="A50" s="8">
        <v>48</v>
      </c>
      <c r="B50" s="8" t="e">
        <f>COUNTIFS(Tabelle1!C:C,"x",Tabelle1!#REF!,Alter!A50)</f>
        <v>#REF!</v>
      </c>
      <c r="C50" s="8" t="e">
        <f>COUNTIFS(Tabelle1!C:C,"x",Tabelle1!#REF!,"w",Tabelle1!#REF!,Alter!A50)</f>
        <v>#REF!</v>
      </c>
      <c r="D50" s="8" t="e">
        <f>COUNTIFS(Tabelle1!C:C,"x",Tabelle1!#REF!,"m",Tabelle1!#REF!,Alter!A50)</f>
        <v>#REF!</v>
      </c>
    </row>
    <row r="51" spans="1:4" x14ac:dyDescent="0.2">
      <c r="A51" s="8">
        <v>49</v>
      </c>
      <c r="B51" s="8" t="e">
        <f>COUNTIFS(Tabelle1!C:C,"x",Tabelle1!#REF!,Alter!A51)</f>
        <v>#REF!</v>
      </c>
      <c r="C51" s="8" t="e">
        <f>COUNTIFS(Tabelle1!C:C,"x",Tabelle1!#REF!,"w",Tabelle1!#REF!,Alter!A51)</f>
        <v>#REF!</v>
      </c>
      <c r="D51" s="8" t="e">
        <f>COUNTIFS(Tabelle1!C:C,"x",Tabelle1!#REF!,"m",Tabelle1!#REF!,Alter!A51)</f>
        <v>#REF!</v>
      </c>
    </row>
    <row r="52" spans="1:4" x14ac:dyDescent="0.2">
      <c r="A52" s="8">
        <v>50</v>
      </c>
      <c r="B52" s="8" t="e">
        <f>COUNTIFS(Tabelle1!C:C,"x",Tabelle1!#REF!,Alter!A52)</f>
        <v>#REF!</v>
      </c>
      <c r="C52" s="8" t="e">
        <f>COUNTIFS(Tabelle1!C:C,"x",Tabelle1!#REF!,"w",Tabelle1!#REF!,Alter!A52)</f>
        <v>#REF!</v>
      </c>
      <c r="D52" s="8" t="e">
        <f>COUNTIFS(Tabelle1!C:C,"x",Tabelle1!#REF!,"m",Tabelle1!#REF!,Alter!A52)</f>
        <v>#REF!</v>
      </c>
    </row>
    <row r="53" spans="1:4" x14ac:dyDescent="0.2">
      <c r="A53" s="8">
        <v>51</v>
      </c>
      <c r="B53" s="8" t="e">
        <f>COUNTIFS(Tabelle1!C:C,"x",Tabelle1!#REF!,Alter!A53)</f>
        <v>#REF!</v>
      </c>
      <c r="C53" s="8" t="e">
        <f>COUNTIFS(Tabelle1!C:C,"x",Tabelle1!#REF!,"w",Tabelle1!#REF!,Alter!A53)</f>
        <v>#REF!</v>
      </c>
      <c r="D53" s="8" t="e">
        <f>COUNTIFS(Tabelle1!C:C,"x",Tabelle1!#REF!,"m",Tabelle1!#REF!,Alter!A53)</f>
        <v>#REF!</v>
      </c>
    </row>
    <row r="54" spans="1:4" x14ac:dyDescent="0.2">
      <c r="A54" s="8">
        <v>52</v>
      </c>
      <c r="B54" s="8" t="e">
        <f>COUNTIFS(Tabelle1!C:C,"x",Tabelle1!#REF!,Alter!A54)</f>
        <v>#REF!</v>
      </c>
      <c r="C54" s="8" t="e">
        <f>COUNTIFS(Tabelle1!C:C,"x",Tabelle1!#REF!,"w",Tabelle1!#REF!,Alter!A54)</f>
        <v>#REF!</v>
      </c>
      <c r="D54" s="8" t="e">
        <f>COUNTIFS(Tabelle1!C:C,"x",Tabelle1!#REF!,"m",Tabelle1!#REF!,Alter!A54)</f>
        <v>#REF!</v>
      </c>
    </row>
    <row r="55" spans="1:4" x14ac:dyDescent="0.2">
      <c r="A55" s="8">
        <v>53</v>
      </c>
      <c r="B55" s="8" t="e">
        <f>COUNTIFS(Tabelle1!C:C,"x",Tabelle1!#REF!,Alter!A55)</f>
        <v>#REF!</v>
      </c>
      <c r="C55" s="8" t="e">
        <f>COUNTIFS(Tabelle1!C:C,"x",Tabelle1!#REF!,"w",Tabelle1!#REF!,Alter!A55)</f>
        <v>#REF!</v>
      </c>
      <c r="D55" s="8" t="e">
        <f>COUNTIFS(Tabelle1!C:C,"x",Tabelle1!#REF!,"m",Tabelle1!#REF!,Alter!A55)</f>
        <v>#REF!</v>
      </c>
    </row>
    <row r="56" spans="1:4" x14ac:dyDescent="0.2">
      <c r="A56" s="8">
        <v>54</v>
      </c>
      <c r="B56" s="8" t="e">
        <f>COUNTIFS(Tabelle1!C:C,"x",Tabelle1!#REF!,Alter!A56)</f>
        <v>#REF!</v>
      </c>
      <c r="C56" s="8" t="e">
        <f>COUNTIFS(Tabelle1!C:C,"x",Tabelle1!#REF!,"w",Tabelle1!#REF!,Alter!A56)</f>
        <v>#REF!</v>
      </c>
      <c r="D56" s="8" t="e">
        <f>COUNTIFS(Tabelle1!C:C,"x",Tabelle1!#REF!,"m",Tabelle1!#REF!,Alter!A56)</f>
        <v>#REF!</v>
      </c>
    </row>
    <row r="57" spans="1:4" x14ac:dyDescent="0.2">
      <c r="A57" s="8">
        <v>55</v>
      </c>
      <c r="B57" s="8" t="e">
        <f>COUNTIFS(Tabelle1!C:C,"x",Tabelle1!#REF!,Alter!A57)</f>
        <v>#REF!</v>
      </c>
      <c r="C57" s="8" t="e">
        <f>COUNTIFS(Tabelle1!C:C,"x",Tabelle1!#REF!,"w",Tabelle1!#REF!,Alter!A57)</f>
        <v>#REF!</v>
      </c>
      <c r="D57" s="8" t="e">
        <f>COUNTIFS(Tabelle1!C:C,"x",Tabelle1!#REF!,"m",Tabelle1!#REF!,Alter!A57)</f>
        <v>#REF!</v>
      </c>
    </row>
    <row r="58" spans="1:4" x14ac:dyDescent="0.2">
      <c r="A58" s="8">
        <v>56</v>
      </c>
      <c r="B58" s="8" t="e">
        <f>COUNTIFS(Tabelle1!C:C,"x",Tabelle1!#REF!,Alter!A58)</f>
        <v>#REF!</v>
      </c>
      <c r="C58" s="8" t="e">
        <f>COUNTIFS(Tabelle1!C:C,"x",Tabelle1!#REF!,"w",Tabelle1!#REF!,Alter!A58)</f>
        <v>#REF!</v>
      </c>
      <c r="D58" s="8" t="e">
        <f>COUNTIFS(Tabelle1!C:C,"x",Tabelle1!#REF!,"m",Tabelle1!#REF!,Alter!A58)</f>
        <v>#REF!</v>
      </c>
    </row>
    <row r="59" spans="1:4" x14ac:dyDescent="0.2">
      <c r="A59" s="8">
        <v>57</v>
      </c>
      <c r="B59" s="8" t="e">
        <f>COUNTIFS(Tabelle1!C:C,"x",Tabelle1!#REF!,Alter!A59)</f>
        <v>#REF!</v>
      </c>
      <c r="C59" s="8" t="e">
        <f>COUNTIFS(Tabelle1!C:C,"x",Tabelle1!#REF!,"w",Tabelle1!#REF!,Alter!A59)</f>
        <v>#REF!</v>
      </c>
      <c r="D59" s="8" t="e">
        <f>COUNTIFS(Tabelle1!C:C,"x",Tabelle1!#REF!,"m",Tabelle1!#REF!,Alter!A59)</f>
        <v>#REF!</v>
      </c>
    </row>
    <row r="60" spans="1:4" x14ac:dyDescent="0.2">
      <c r="A60" s="8">
        <v>58</v>
      </c>
      <c r="B60" s="8" t="e">
        <f>COUNTIFS(Tabelle1!C:C,"x",Tabelle1!#REF!,Alter!A60)</f>
        <v>#REF!</v>
      </c>
      <c r="C60" s="8" t="e">
        <f>COUNTIFS(Tabelle1!C:C,"x",Tabelle1!#REF!,"w",Tabelle1!#REF!,Alter!A60)</f>
        <v>#REF!</v>
      </c>
      <c r="D60" s="8" t="e">
        <f>COUNTIFS(Tabelle1!C:C,"x",Tabelle1!#REF!,"m",Tabelle1!#REF!,Alter!A60)</f>
        <v>#REF!</v>
      </c>
    </row>
    <row r="61" spans="1:4" x14ac:dyDescent="0.2">
      <c r="A61" s="8">
        <v>59</v>
      </c>
      <c r="B61" s="8" t="e">
        <f>COUNTIFS(Tabelle1!C:C,"x",Tabelle1!#REF!,Alter!A61)</f>
        <v>#REF!</v>
      </c>
      <c r="C61" s="8" t="e">
        <f>COUNTIFS(Tabelle1!C:C,"x",Tabelle1!#REF!,"w",Tabelle1!#REF!,Alter!A61)</f>
        <v>#REF!</v>
      </c>
      <c r="D61" s="8" t="e">
        <f>COUNTIFS(Tabelle1!C:C,"x",Tabelle1!#REF!,"m",Tabelle1!#REF!,Alter!A61)</f>
        <v>#REF!</v>
      </c>
    </row>
    <row r="62" spans="1:4" x14ac:dyDescent="0.2">
      <c r="A62" s="8">
        <v>60</v>
      </c>
      <c r="B62" s="8" t="e">
        <f>COUNTIFS(Tabelle1!C:C,"x",Tabelle1!#REF!,Alter!A62)</f>
        <v>#REF!</v>
      </c>
      <c r="C62" s="8" t="e">
        <f>COUNTIFS(Tabelle1!C:C,"x",Tabelle1!#REF!,"w",Tabelle1!#REF!,Alter!A62)</f>
        <v>#REF!</v>
      </c>
      <c r="D62" s="8" t="e">
        <f>COUNTIFS(Tabelle1!C:C,"x",Tabelle1!#REF!,"m",Tabelle1!#REF!,Alter!A62)</f>
        <v>#REF!</v>
      </c>
    </row>
    <row r="63" spans="1:4" x14ac:dyDescent="0.2">
      <c r="A63" s="8">
        <v>61</v>
      </c>
      <c r="B63" s="8" t="e">
        <f>COUNTIFS(Tabelle1!C:C,"x",Tabelle1!#REF!,Alter!A63)</f>
        <v>#REF!</v>
      </c>
      <c r="C63" s="8" t="e">
        <f>COUNTIFS(Tabelle1!C:C,"x",Tabelle1!#REF!,"w",Tabelle1!#REF!,Alter!A63)</f>
        <v>#REF!</v>
      </c>
      <c r="D63" s="8" t="e">
        <f>COUNTIFS(Tabelle1!C:C,"x",Tabelle1!#REF!,"m",Tabelle1!#REF!,Alter!A63)</f>
        <v>#REF!</v>
      </c>
    </row>
    <row r="64" spans="1:4" x14ac:dyDescent="0.2">
      <c r="A64" s="8">
        <v>62</v>
      </c>
      <c r="B64" s="8" t="e">
        <f>COUNTIFS(Tabelle1!C:C,"x",Tabelle1!#REF!,Alter!A64)</f>
        <v>#REF!</v>
      </c>
      <c r="C64" s="8" t="e">
        <f>COUNTIFS(Tabelle1!C:C,"x",Tabelle1!#REF!,"w",Tabelle1!#REF!,Alter!A64)</f>
        <v>#REF!</v>
      </c>
      <c r="D64" s="8" t="e">
        <f>COUNTIFS(Tabelle1!C:C,"x",Tabelle1!#REF!,"m",Tabelle1!#REF!,Alter!A64)</f>
        <v>#REF!</v>
      </c>
    </row>
    <row r="65" spans="1:4" x14ac:dyDescent="0.2">
      <c r="A65" s="8">
        <v>63</v>
      </c>
      <c r="B65" s="8" t="e">
        <f>COUNTIFS(Tabelle1!C:C,"x",Tabelle1!#REF!,Alter!A65)</f>
        <v>#REF!</v>
      </c>
      <c r="C65" s="8" t="e">
        <f>COUNTIFS(Tabelle1!C:C,"x",Tabelle1!#REF!,"w",Tabelle1!#REF!,Alter!A65)</f>
        <v>#REF!</v>
      </c>
      <c r="D65" s="8" t="e">
        <f>COUNTIFS(Tabelle1!C:C,"x",Tabelle1!#REF!,"m",Tabelle1!#REF!,Alter!A65)</f>
        <v>#REF!</v>
      </c>
    </row>
    <row r="66" spans="1:4" x14ac:dyDescent="0.2">
      <c r="A66" s="8">
        <v>64</v>
      </c>
      <c r="B66" s="8" t="e">
        <f>COUNTIFS(Tabelle1!C:C,"x",Tabelle1!#REF!,Alter!A66)</f>
        <v>#REF!</v>
      </c>
      <c r="C66" s="8" t="e">
        <f>COUNTIFS(Tabelle1!C:C,"x",Tabelle1!#REF!,"w",Tabelle1!#REF!,Alter!A66)</f>
        <v>#REF!</v>
      </c>
      <c r="D66" s="8" t="e">
        <f>COUNTIFS(Tabelle1!C:C,"x",Tabelle1!#REF!,"m",Tabelle1!#REF!,Alter!A66)</f>
        <v>#REF!</v>
      </c>
    </row>
    <row r="67" spans="1:4" x14ac:dyDescent="0.2">
      <c r="A67" s="8">
        <v>65</v>
      </c>
      <c r="B67" s="8" t="e">
        <f>COUNTIFS(Tabelle1!C:C,"x",Tabelle1!#REF!,Alter!A67)</f>
        <v>#REF!</v>
      </c>
      <c r="C67" s="8" t="e">
        <f>COUNTIFS(Tabelle1!C:C,"x",Tabelle1!#REF!,"w",Tabelle1!#REF!,Alter!A67)</f>
        <v>#REF!</v>
      </c>
      <c r="D67" s="8" t="e">
        <f>COUNTIFS(Tabelle1!C:C,"x",Tabelle1!#REF!,"m",Tabelle1!#REF!,Alter!A67)</f>
        <v>#REF!</v>
      </c>
    </row>
    <row r="68" spans="1:4" x14ac:dyDescent="0.2">
      <c r="A68" s="8">
        <v>66</v>
      </c>
      <c r="B68" s="8" t="e">
        <f>COUNTIFS(Tabelle1!C:C,"x",Tabelle1!#REF!,Alter!A68)</f>
        <v>#REF!</v>
      </c>
      <c r="C68" s="8" t="e">
        <f>COUNTIFS(Tabelle1!C:C,"x",Tabelle1!#REF!,"w",Tabelle1!#REF!,Alter!A68)</f>
        <v>#REF!</v>
      </c>
      <c r="D68" s="8" t="e">
        <f>COUNTIFS(Tabelle1!C:C,"x",Tabelle1!#REF!,"m",Tabelle1!#REF!,Alter!A68)</f>
        <v>#REF!</v>
      </c>
    </row>
    <row r="69" spans="1:4" x14ac:dyDescent="0.2">
      <c r="A69" s="8">
        <v>67</v>
      </c>
      <c r="B69" s="8" t="e">
        <f>COUNTIFS(Tabelle1!C:C,"x",Tabelle1!#REF!,Alter!A69)</f>
        <v>#REF!</v>
      </c>
      <c r="C69" s="8" t="e">
        <f>COUNTIFS(Tabelle1!C:C,"x",Tabelle1!#REF!,"w",Tabelle1!#REF!,Alter!A69)</f>
        <v>#REF!</v>
      </c>
      <c r="D69" s="8" t="e">
        <f>COUNTIFS(Tabelle1!C:C,"x",Tabelle1!#REF!,"m",Tabelle1!#REF!,Alter!A69)</f>
        <v>#REF!</v>
      </c>
    </row>
    <row r="70" spans="1:4" x14ac:dyDescent="0.2">
      <c r="A70" s="8">
        <v>68</v>
      </c>
      <c r="B70" s="8" t="e">
        <f>COUNTIFS(Tabelle1!C:C,"x",Tabelle1!#REF!,Alter!A70)</f>
        <v>#REF!</v>
      </c>
      <c r="C70" s="8" t="e">
        <f>COUNTIFS(Tabelle1!C:C,"x",Tabelle1!#REF!,"w",Tabelle1!#REF!,Alter!A70)</f>
        <v>#REF!</v>
      </c>
      <c r="D70" s="8" t="e">
        <f>COUNTIFS(Tabelle1!C:C,"x",Tabelle1!#REF!,"m",Tabelle1!#REF!,Alter!A70)</f>
        <v>#REF!</v>
      </c>
    </row>
    <row r="71" spans="1:4" x14ac:dyDescent="0.2">
      <c r="A71" s="8">
        <v>69</v>
      </c>
      <c r="B71" s="8" t="e">
        <f>COUNTIFS(Tabelle1!C:C,"x",Tabelle1!#REF!,Alter!A71)</f>
        <v>#REF!</v>
      </c>
      <c r="C71" s="8" t="e">
        <f>COUNTIFS(Tabelle1!C:C,"x",Tabelle1!#REF!,"w",Tabelle1!#REF!,Alter!A71)</f>
        <v>#REF!</v>
      </c>
      <c r="D71" s="8" t="e">
        <f>COUNTIFS(Tabelle1!C:C,"x",Tabelle1!#REF!,"m",Tabelle1!#REF!,Alter!A71)</f>
        <v>#REF!</v>
      </c>
    </row>
    <row r="72" spans="1:4" x14ac:dyDescent="0.2">
      <c r="A72" s="8">
        <v>70</v>
      </c>
      <c r="B72" s="8" t="e">
        <f>COUNTIFS(Tabelle1!C:C,"x",Tabelle1!#REF!,Alter!A72)</f>
        <v>#REF!</v>
      </c>
      <c r="C72" s="8" t="e">
        <f>COUNTIFS(Tabelle1!C:C,"x",Tabelle1!#REF!,"w",Tabelle1!#REF!,Alter!A72)</f>
        <v>#REF!</v>
      </c>
      <c r="D72" s="8" t="e">
        <f>COUNTIFS(Tabelle1!C:C,"x",Tabelle1!#REF!,"m",Tabelle1!#REF!,Alter!A72)</f>
        <v>#REF!</v>
      </c>
    </row>
    <row r="73" spans="1:4" x14ac:dyDescent="0.2">
      <c r="A73" s="8">
        <v>71</v>
      </c>
      <c r="B73" s="8" t="e">
        <f>COUNTIFS(Tabelle1!C:C,"x",Tabelle1!#REF!,Alter!A73)</f>
        <v>#REF!</v>
      </c>
      <c r="C73" s="8" t="e">
        <f>COUNTIFS(Tabelle1!C:C,"x",Tabelle1!#REF!,"w",Tabelle1!#REF!,Alter!A73)</f>
        <v>#REF!</v>
      </c>
      <c r="D73" s="8" t="e">
        <f>COUNTIFS(Tabelle1!C:C,"x",Tabelle1!#REF!,"m",Tabelle1!#REF!,Alter!A73)</f>
        <v>#REF!</v>
      </c>
    </row>
    <row r="74" spans="1:4" x14ac:dyDescent="0.2">
      <c r="A74" s="8">
        <v>72</v>
      </c>
      <c r="B74" s="8" t="e">
        <f>COUNTIFS(Tabelle1!C:C,"x",Tabelle1!#REF!,Alter!A74)</f>
        <v>#REF!</v>
      </c>
      <c r="C74" s="8" t="e">
        <f>COUNTIFS(Tabelle1!C:C,"x",Tabelle1!#REF!,"w",Tabelle1!#REF!,Alter!A74)</f>
        <v>#REF!</v>
      </c>
      <c r="D74" s="8" t="e">
        <f>COUNTIFS(Tabelle1!C:C,"x",Tabelle1!#REF!,"m",Tabelle1!#REF!,Alter!A74)</f>
        <v>#REF!</v>
      </c>
    </row>
    <row r="75" spans="1:4" x14ac:dyDescent="0.2">
      <c r="A75" s="8">
        <v>73</v>
      </c>
      <c r="B75" s="8" t="e">
        <f>COUNTIFS(Tabelle1!C:C,"x",Tabelle1!#REF!,Alter!A75)</f>
        <v>#REF!</v>
      </c>
      <c r="C75" s="8" t="e">
        <f>COUNTIFS(Tabelle1!C:C,"x",Tabelle1!#REF!,"w",Tabelle1!#REF!,Alter!A75)</f>
        <v>#REF!</v>
      </c>
      <c r="D75" s="8" t="e">
        <f>COUNTIFS(Tabelle1!C:C,"x",Tabelle1!#REF!,"m",Tabelle1!#REF!,Alter!A75)</f>
        <v>#REF!</v>
      </c>
    </row>
    <row r="76" spans="1:4" x14ac:dyDescent="0.2">
      <c r="A76" s="8">
        <v>74</v>
      </c>
      <c r="B76" s="8" t="e">
        <f>COUNTIFS(Tabelle1!C:C,"x",Tabelle1!#REF!,Alter!A76)</f>
        <v>#REF!</v>
      </c>
      <c r="C76" s="8" t="e">
        <f>COUNTIFS(Tabelle1!C:C,"x",Tabelle1!#REF!,"w",Tabelle1!#REF!,Alter!A76)</f>
        <v>#REF!</v>
      </c>
      <c r="D76" s="8" t="e">
        <f>COUNTIFS(Tabelle1!C:C,"x",Tabelle1!#REF!,"m",Tabelle1!#REF!,Alter!A76)</f>
        <v>#REF!</v>
      </c>
    </row>
    <row r="77" spans="1:4" x14ac:dyDescent="0.2">
      <c r="A77" s="8">
        <v>75</v>
      </c>
      <c r="B77" s="8" t="e">
        <f>COUNTIFS(Tabelle1!C:C,"x",Tabelle1!#REF!,Alter!A77)</f>
        <v>#REF!</v>
      </c>
      <c r="C77" s="8" t="e">
        <f>COUNTIFS(Tabelle1!C:C,"x",Tabelle1!#REF!,"w",Tabelle1!#REF!,Alter!A77)</f>
        <v>#REF!</v>
      </c>
      <c r="D77" s="8" t="e">
        <f>COUNTIFS(Tabelle1!C:C,"x",Tabelle1!#REF!,"m",Tabelle1!#REF!,Alter!A77)</f>
        <v>#REF!</v>
      </c>
    </row>
    <row r="78" spans="1:4" x14ac:dyDescent="0.2">
      <c r="A78" s="8">
        <v>76</v>
      </c>
      <c r="B78" s="8" t="e">
        <f>COUNTIFS(Tabelle1!C:C,"x",Tabelle1!#REF!,Alter!A78)</f>
        <v>#REF!</v>
      </c>
      <c r="C78" s="8" t="e">
        <f>COUNTIFS(Tabelle1!C:C,"x",Tabelle1!#REF!,"w",Tabelle1!#REF!,Alter!A78)</f>
        <v>#REF!</v>
      </c>
      <c r="D78" s="8" t="e">
        <f>COUNTIFS(Tabelle1!C:C,"x",Tabelle1!#REF!,"m",Tabelle1!#REF!,Alter!A78)</f>
        <v>#REF!</v>
      </c>
    </row>
    <row r="79" spans="1:4" x14ac:dyDescent="0.2">
      <c r="A79" s="8">
        <v>77</v>
      </c>
      <c r="B79" s="8" t="e">
        <f>COUNTIFS(Tabelle1!C:C,"x",Tabelle1!#REF!,Alter!A79)</f>
        <v>#REF!</v>
      </c>
      <c r="C79" s="8" t="e">
        <f>COUNTIFS(Tabelle1!C:C,"x",Tabelle1!#REF!,"w",Tabelle1!#REF!,Alter!A79)</f>
        <v>#REF!</v>
      </c>
      <c r="D79" s="8" t="e">
        <f>COUNTIFS(Tabelle1!C:C,"x",Tabelle1!#REF!,"m",Tabelle1!#REF!,Alter!A79)</f>
        <v>#REF!</v>
      </c>
    </row>
    <row r="80" spans="1:4" x14ac:dyDescent="0.2">
      <c r="A80" s="8">
        <v>78</v>
      </c>
      <c r="B80" s="8" t="e">
        <f>COUNTIFS(Tabelle1!C:C,"x",Tabelle1!#REF!,Alter!A80)</f>
        <v>#REF!</v>
      </c>
      <c r="C80" s="8" t="e">
        <f>COUNTIFS(Tabelle1!C:C,"x",Tabelle1!#REF!,"w",Tabelle1!#REF!,Alter!A80)</f>
        <v>#REF!</v>
      </c>
      <c r="D80" s="8" t="e">
        <f>COUNTIFS(Tabelle1!C:C,"x",Tabelle1!#REF!,"m",Tabelle1!#REF!,Alter!A80)</f>
        <v>#REF!</v>
      </c>
    </row>
    <row r="81" spans="1:4" x14ac:dyDescent="0.2">
      <c r="A81" s="8">
        <v>79</v>
      </c>
      <c r="B81" s="8" t="e">
        <f>COUNTIFS(Tabelle1!C:C,"x",Tabelle1!#REF!,Alter!A81)</f>
        <v>#REF!</v>
      </c>
      <c r="C81" s="8" t="e">
        <f>COUNTIFS(Tabelle1!C:C,"x",Tabelle1!#REF!,"w",Tabelle1!#REF!,Alter!A81)</f>
        <v>#REF!</v>
      </c>
      <c r="D81" s="8" t="e">
        <f>COUNTIFS(Tabelle1!C:C,"x",Tabelle1!#REF!,"m",Tabelle1!#REF!,Alter!A81)</f>
        <v>#REF!</v>
      </c>
    </row>
    <row r="82" spans="1:4" x14ac:dyDescent="0.2">
      <c r="A82" s="8">
        <v>80</v>
      </c>
      <c r="B82" s="8" t="e">
        <f>COUNTIFS(Tabelle1!C:C,"x",Tabelle1!#REF!,Alter!A82)</f>
        <v>#REF!</v>
      </c>
      <c r="C82" s="8" t="e">
        <f>COUNTIFS(Tabelle1!C:C,"x",Tabelle1!#REF!,"w",Tabelle1!#REF!,Alter!A82)</f>
        <v>#REF!</v>
      </c>
      <c r="D82" s="8" t="e">
        <f>COUNTIFS(Tabelle1!C:C,"x",Tabelle1!#REF!,"m",Tabelle1!#REF!,Alter!A82)</f>
        <v>#REF!</v>
      </c>
    </row>
    <row r="83" spans="1:4" x14ac:dyDescent="0.2">
      <c r="A83" s="8">
        <v>81</v>
      </c>
      <c r="B83" s="8" t="e">
        <f>COUNTIFS(Tabelle1!C:C,"x",Tabelle1!#REF!,Alter!A83)</f>
        <v>#REF!</v>
      </c>
      <c r="C83" s="8" t="e">
        <f>COUNTIFS(Tabelle1!C:C,"x",Tabelle1!#REF!,"w",Tabelle1!#REF!,Alter!A83)</f>
        <v>#REF!</v>
      </c>
      <c r="D83" s="8" t="e">
        <f>COUNTIFS(Tabelle1!C:C,"x",Tabelle1!#REF!,"m",Tabelle1!#REF!,Alter!A83)</f>
        <v>#REF!</v>
      </c>
    </row>
    <row r="84" spans="1:4" x14ac:dyDescent="0.2">
      <c r="A84" s="8">
        <v>82</v>
      </c>
      <c r="B84" s="8" t="e">
        <f>COUNTIFS(Tabelle1!C:C,"x",Tabelle1!#REF!,Alter!A84)</f>
        <v>#REF!</v>
      </c>
      <c r="C84" s="8" t="e">
        <f>COUNTIFS(Tabelle1!C:C,"x",Tabelle1!#REF!,"w",Tabelle1!#REF!,Alter!A84)</f>
        <v>#REF!</v>
      </c>
      <c r="D84" s="8" t="e">
        <f>COUNTIFS(Tabelle1!C:C,"x",Tabelle1!#REF!,"m",Tabelle1!#REF!,Alter!A84)</f>
        <v>#REF!</v>
      </c>
    </row>
    <row r="85" spans="1:4" x14ac:dyDescent="0.2">
      <c r="A85" s="8">
        <v>83</v>
      </c>
      <c r="B85" s="8" t="e">
        <f>COUNTIFS(Tabelle1!C:C,"x",Tabelle1!#REF!,Alter!A85)</f>
        <v>#REF!</v>
      </c>
      <c r="C85" s="8" t="e">
        <f>COUNTIFS(Tabelle1!C:C,"x",Tabelle1!#REF!,"w",Tabelle1!#REF!,Alter!A85)</f>
        <v>#REF!</v>
      </c>
      <c r="D85" s="8" t="e">
        <f>COUNTIFS(Tabelle1!C:C,"x",Tabelle1!#REF!,"m",Tabelle1!#REF!,Alter!A85)</f>
        <v>#REF!</v>
      </c>
    </row>
    <row r="86" spans="1:4" x14ac:dyDescent="0.2">
      <c r="A86" s="8">
        <v>84</v>
      </c>
      <c r="B86" s="8" t="e">
        <f>COUNTIFS(Tabelle1!C:C,"x",Tabelle1!#REF!,Alter!A86)</f>
        <v>#REF!</v>
      </c>
      <c r="C86" s="8" t="e">
        <f>COUNTIFS(Tabelle1!C:C,"x",Tabelle1!#REF!,"w",Tabelle1!#REF!,Alter!A86)</f>
        <v>#REF!</v>
      </c>
      <c r="D86" s="8" t="e">
        <f>COUNTIFS(Tabelle1!C:C,"x",Tabelle1!#REF!,"m",Tabelle1!#REF!,Alter!A86)</f>
        <v>#REF!</v>
      </c>
    </row>
    <row r="87" spans="1:4" x14ac:dyDescent="0.2">
      <c r="A87" s="8">
        <v>85</v>
      </c>
      <c r="B87" s="8" t="e">
        <f>COUNTIFS(Tabelle1!C:C,"x",Tabelle1!#REF!,Alter!A87)</f>
        <v>#REF!</v>
      </c>
      <c r="C87" s="8" t="e">
        <f>COUNTIFS(Tabelle1!C:C,"x",Tabelle1!#REF!,"w",Tabelle1!#REF!,Alter!A87)</f>
        <v>#REF!</v>
      </c>
      <c r="D87" s="8" t="e">
        <f>COUNTIFS(Tabelle1!C:C,"x",Tabelle1!#REF!,"m",Tabelle1!#REF!,Alter!A87)</f>
        <v>#REF!</v>
      </c>
    </row>
    <row r="88" spans="1:4" x14ac:dyDescent="0.2">
      <c r="A88" s="8">
        <v>86</v>
      </c>
      <c r="B88" s="8" t="e">
        <f>COUNTIFS(Tabelle1!C:C,"x",Tabelle1!#REF!,Alter!A88)</f>
        <v>#REF!</v>
      </c>
      <c r="C88" s="8" t="e">
        <f>COUNTIFS(Tabelle1!C:C,"x",Tabelle1!#REF!,"w",Tabelle1!#REF!,Alter!A88)</f>
        <v>#REF!</v>
      </c>
      <c r="D88" s="8" t="e">
        <f>COUNTIFS(Tabelle1!C:C,"x",Tabelle1!#REF!,"m",Tabelle1!#REF!,Alter!A88)</f>
        <v>#REF!</v>
      </c>
    </row>
    <row r="89" spans="1:4" x14ac:dyDescent="0.2">
      <c r="A89" s="8">
        <v>87</v>
      </c>
      <c r="B89" s="8" t="e">
        <f>COUNTIFS(Tabelle1!C:C,"x",Tabelle1!#REF!,Alter!A89)</f>
        <v>#REF!</v>
      </c>
      <c r="C89" s="8" t="e">
        <f>COUNTIFS(Tabelle1!C:C,"x",Tabelle1!#REF!,"w",Tabelle1!#REF!,Alter!A89)</f>
        <v>#REF!</v>
      </c>
      <c r="D89" s="8" t="e">
        <f>COUNTIFS(Tabelle1!C:C,"x",Tabelle1!#REF!,"m",Tabelle1!#REF!,Alter!A89)</f>
        <v>#REF!</v>
      </c>
    </row>
    <row r="90" spans="1:4" x14ac:dyDescent="0.2">
      <c r="A90" s="8">
        <v>88</v>
      </c>
      <c r="B90" s="8" t="e">
        <f>COUNTIFS(Tabelle1!C:C,"x",Tabelle1!#REF!,Alter!A90)</f>
        <v>#REF!</v>
      </c>
      <c r="C90" s="8" t="e">
        <f>COUNTIFS(Tabelle1!C:C,"x",Tabelle1!#REF!,"w",Tabelle1!#REF!,Alter!A90)</f>
        <v>#REF!</v>
      </c>
      <c r="D90" s="8" t="e">
        <f>COUNTIFS(Tabelle1!C:C,"x",Tabelle1!#REF!,"m",Tabelle1!#REF!,Alter!A90)</f>
        <v>#REF!</v>
      </c>
    </row>
    <row r="91" spans="1:4" x14ac:dyDescent="0.2">
      <c r="A91" s="8">
        <v>89</v>
      </c>
      <c r="B91" s="8" t="e">
        <f>COUNTIFS(Tabelle1!C:C,"x",Tabelle1!#REF!,Alter!A91)</f>
        <v>#REF!</v>
      </c>
      <c r="C91" s="8" t="e">
        <f>COUNTIFS(Tabelle1!C:C,"x",Tabelle1!#REF!,"w",Tabelle1!#REF!,Alter!A91)</f>
        <v>#REF!</v>
      </c>
      <c r="D91" s="8" t="e">
        <f>COUNTIFS(Tabelle1!C:C,"x",Tabelle1!#REF!,"m",Tabelle1!#REF!,Alter!A91)</f>
        <v>#REF!</v>
      </c>
    </row>
    <row r="92" spans="1:4" x14ac:dyDescent="0.2">
      <c r="A92" s="8">
        <v>90</v>
      </c>
      <c r="B92" s="8" t="e">
        <f>COUNTIFS(Tabelle1!C:C,"x",Tabelle1!#REF!,Alter!A92)</f>
        <v>#REF!</v>
      </c>
      <c r="C92" s="8" t="e">
        <f>COUNTIFS(Tabelle1!C:C,"x",Tabelle1!#REF!,"w",Tabelle1!#REF!,Alter!A92)</f>
        <v>#REF!</v>
      </c>
      <c r="D92" s="8" t="e">
        <f>COUNTIFS(Tabelle1!C:C,"x",Tabelle1!#REF!,"m",Tabelle1!#REF!,Alter!A92)</f>
        <v>#REF!</v>
      </c>
    </row>
    <row r="93" spans="1:4" x14ac:dyDescent="0.2">
      <c r="A93" s="8">
        <v>91</v>
      </c>
      <c r="B93" s="8" t="e">
        <f>COUNTIFS(Tabelle1!C:C,"x",Tabelle1!#REF!,Alter!A93)</f>
        <v>#REF!</v>
      </c>
      <c r="C93" s="8" t="e">
        <f>COUNTIFS(Tabelle1!C:C,"x",Tabelle1!#REF!,"w",Tabelle1!#REF!,Alter!A93)</f>
        <v>#REF!</v>
      </c>
      <c r="D93" s="8" t="e">
        <f>COUNTIFS(Tabelle1!C:C,"x",Tabelle1!#REF!,"m",Tabelle1!#REF!,Alter!A93)</f>
        <v>#REF!</v>
      </c>
    </row>
    <row r="94" spans="1:4" x14ac:dyDescent="0.2">
      <c r="A94" s="8">
        <v>92</v>
      </c>
      <c r="B94" s="8" t="e">
        <f>COUNTIFS(Tabelle1!C:C,"x",Tabelle1!#REF!,Alter!A94)</f>
        <v>#REF!</v>
      </c>
      <c r="C94" s="8" t="e">
        <f>COUNTIFS(Tabelle1!C:C,"x",Tabelle1!#REF!,"w",Tabelle1!#REF!,Alter!A94)</f>
        <v>#REF!</v>
      </c>
      <c r="D94" s="8" t="e">
        <f>COUNTIFS(Tabelle1!C:C,"x",Tabelle1!#REF!,"m",Tabelle1!#REF!,Alter!A94)</f>
        <v>#REF!</v>
      </c>
    </row>
    <row r="95" spans="1:4" x14ac:dyDescent="0.2">
      <c r="A95" s="8">
        <v>93</v>
      </c>
      <c r="B95" s="8" t="e">
        <f>COUNTIFS(Tabelle1!C:C,"x",Tabelle1!#REF!,Alter!A95)</f>
        <v>#REF!</v>
      </c>
      <c r="C95" s="8" t="e">
        <f>COUNTIFS(Tabelle1!C:C,"x",Tabelle1!#REF!,"w",Tabelle1!#REF!,Alter!A95)</f>
        <v>#REF!</v>
      </c>
      <c r="D95" s="8" t="e">
        <f>COUNTIFS(Tabelle1!C:C,"x",Tabelle1!#REF!,"m",Tabelle1!#REF!,Alter!A95)</f>
        <v>#REF!</v>
      </c>
    </row>
    <row r="96" spans="1:4" x14ac:dyDescent="0.2">
      <c r="A96" s="8">
        <v>94</v>
      </c>
      <c r="B96" s="8" t="e">
        <f>COUNTIFS(Tabelle1!C:C,"x",Tabelle1!#REF!,Alter!A96)</f>
        <v>#REF!</v>
      </c>
      <c r="C96" s="8" t="e">
        <f>COUNTIFS(Tabelle1!C:C,"x",Tabelle1!#REF!,"w",Tabelle1!#REF!,Alter!A96)</f>
        <v>#REF!</v>
      </c>
      <c r="D96" s="8" t="e">
        <f>COUNTIFS(Tabelle1!C:C,"x",Tabelle1!#REF!,"m",Tabelle1!#REF!,Alter!A96)</f>
        <v>#REF!</v>
      </c>
    </row>
    <row r="97" spans="1:18" x14ac:dyDescent="0.2">
      <c r="A97" s="8">
        <v>95</v>
      </c>
      <c r="B97" s="8" t="e">
        <f>COUNTIFS(Tabelle1!C:C,"x",Tabelle1!#REF!,Alter!A97)</f>
        <v>#REF!</v>
      </c>
      <c r="C97" s="8" t="e">
        <f>COUNTIFS(Tabelle1!C:C,"x",Tabelle1!#REF!,"w",Tabelle1!#REF!,Alter!A97)</f>
        <v>#REF!</v>
      </c>
      <c r="D97" s="8" t="e">
        <f>COUNTIFS(Tabelle1!C:C,"x",Tabelle1!#REF!,"m",Tabelle1!#REF!,Alter!A97)</f>
        <v>#REF!</v>
      </c>
    </row>
    <row r="98" spans="1:18" x14ac:dyDescent="0.2">
      <c r="A98" s="8">
        <v>96</v>
      </c>
      <c r="B98" s="8" t="e">
        <f>COUNTIFS(Tabelle1!C:C,"x",Tabelle1!#REF!,Alter!A98)</f>
        <v>#REF!</v>
      </c>
      <c r="C98" s="8" t="e">
        <f>COUNTIFS(Tabelle1!C:C,"x",Tabelle1!#REF!,"w",Tabelle1!#REF!,Alter!A98)</f>
        <v>#REF!</v>
      </c>
      <c r="D98" s="8" t="e">
        <f>COUNTIFS(Tabelle1!C:C,"x",Tabelle1!#REF!,"m",Tabelle1!#REF!,Alter!A98)</f>
        <v>#REF!</v>
      </c>
    </row>
    <row r="99" spans="1:18" x14ac:dyDescent="0.2">
      <c r="A99" s="8">
        <v>97</v>
      </c>
      <c r="B99" s="8" t="e">
        <f>COUNTIFS(Tabelle1!C:C,"x",Tabelle1!#REF!,Alter!A99)</f>
        <v>#REF!</v>
      </c>
      <c r="C99" s="8" t="e">
        <f>COUNTIFS(Tabelle1!C:C,"x",Tabelle1!#REF!,"w",Tabelle1!#REF!,Alter!A99)</f>
        <v>#REF!</v>
      </c>
      <c r="D99" s="8" t="e">
        <f>COUNTIFS(Tabelle1!C:C,"x",Tabelle1!#REF!,"m",Tabelle1!#REF!,Alter!A99)</f>
        <v>#REF!</v>
      </c>
      <c r="P99" s="103"/>
      <c r="Q99" s="103"/>
      <c r="R99" s="103"/>
    </row>
    <row r="100" spans="1:18" x14ac:dyDescent="0.2">
      <c r="A100" s="8">
        <v>98</v>
      </c>
      <c r="B100" s="8" t="e">
        <f>COUNTIFS(Tabelle1!C:C,"x",Tabelle1!#REF!,Alter!A100)</f>
        <v>#REF!</v>
      </c>
      <c r="C100" s="8" t="e">
        <f>COUNTIFS(Tabelle1!C:C,"x",Tabelle1!#REF!,"w",Tabelle1!#REF!,Alter!A100)</f>
        <v>#REF!</v>
      </c>
      <c r="D100" s="8" t="e">
        <f>COUNTIFS(Tabelle1!C:C,"x",Tabelle1!#REF!,"m",Tabelle1!#REF!,Alter!A100)</f>
        <v>#REF!</v>
      </c>
    </row>
    <row r="101" spans="1:18" x14ac:dyDescent="0.2">
      <c r="A101" s="8">
        <v>99</v>
      </c>
      <c r="B101" s="8" t="e">
        <f>COUNTIFS(Tabelle1!C:C,"x",Tabelle1!#REF!,Alter!A101)</f>
        <v>#REF!</v>
      </c>
      <c r="C101" s="8" t="e">
        <f>COUNTIFS(Tabelle1!C:C,"x",Tabelle1!#REF!,"w",Tabelle1!#REF!,Alter!A101)</f>
        <v>#REF!</v>
      </c>
      <c r="D101" s="8" t="e">
        <f>COUNTIFS(Tabelle1!C:C,"x",Tabelle1!#REF!,"m",Tabelle1!#REF!,Alter!A101)</f>
        <v>#REF!</v>
      </c>
    </row>
    <row r="102" spans="1:18" x14ac:dyDescent="0.2">
      <c r="A102" s="102"/>
    </row>
    <row r="103" spans="1:18" x14ac:dyDescent="0.2">
      <c r="A103" s="8">
        <v>101</v>
      </c>
      <c r="B103" s="8" t="e">
        <f>COUNTIFS(Tabelle1!C:C,"x",Tabelle1!#REF!,Alter!A103)</f>
        <v>#REF!</v>
      </c>
      <c r="C103" s="8" t="e">
        <f>COUNTIFS(Tabelle1!C:C,"x",Tabelle1!#REF!,"w",Tabelle1!#REF!,Alter!A103)</f>
        <v>#REF!</v>
      </c>
      <c r="D103" s="8" t="e">
        <f>COUNTIFS(Tabelle1!C:C,"x",Tabelle1!#REF!,"m",Tabelle1!#REF!,Alter!A103)</f>
        <v>#REF!</v>
      </c>
    </row>
    <row r="104" spans="1:18" x14ac:dyDescent="0.2">
      <c r="A104" s="8">
        <v>102</v>
      </c>
      <c r="B104" s="8" t="e">
        <f>COUNTIFS(Tabelle1!C:C,"x",Tabelle1!#REF!,Alter!A104)</f>
        <v>#REF!</v>
      </c>
      <c r="C104" s="8" t="e">
        <f>COUNTIFS(Tabelle1!C:C,"x",Tabelle1!#REF!,"w",Tabelle1!#REF!,Alter!A104)</f>
        <v>#REF!</v>
      </c>
      <c r="D104" s="8" t="e">
        <f>COUNTIFS(Tabelle1!C:C,"x",Tabelle1!#REF!,"m",Tabelle1!#REF!,Alter!A104)</f>
        <v>#REF!</v>
      </c>
    </row>
    <row r="105" spans="1:18" x14ac:dyDescent="0.2">
      <c r="A105" s="8">
        <v>103</v>
      </c>
      <c r="B105" s="8" t="e">
        <f>COUNTIFS(Tabelle1!C:C,"x",Tabelle1!#REF!,Alter!A105)</f>
        <v>#REF!</v>
      </c>
      <c r="C105" s="8" t="e">
        <f>COUNTIFS(Tabelle1!C:C,"x",Tabelle1!#REF!,"w",Tabelle1!#REF!,Alter!A105)</f>
        <v>#REF!</v>
      </c>
      <c r="D105" s="8" t="e">
        <f>COUNTIFS(Tabelle1!C:C,"x",Tabelle1!#REF!,"m",Tabelle1!#REF!,Alter!A105)</f>
        <v>#REF!</v>
      </c>
    </row>
    <row r="106" spans="1:18" x14ac:dyDescent="0.2">
      <c r="A106" s="8">
        <v>104</v>
      </c>
      <c r="B106" s="8" t="e">
        <f>COUNTIFS(Tabelle1!C:C,"x",Tabelle1!#REF!,Alter!A106)</f>
        <v>#REF!</v>
      </c>
      <c r="C106" s="8" t="e">
        <f>COUNTIFS(Tabelle1!C:C,"x",Tabelle1!#REF!,"w",Tabelle1!#REF!,Alter!A106)</f>
        <v>#REF!</v>
      </c>
      <c r="D106" s="8" t="e">
        <f>COUNTIFS(Tabelle1!C:C,"x",Tabelle1!#REF!,"m",Tabelle1!#REF!,Alter!A106)</f>
        <v>#REF!</v>
      </c>
    </row>
    <row r="107" spans="1:18" x14ac:dyDescent="0.2">
      <c r="A107" s="8">
        <v>105</v>
      </c>
      <c r="B107" s="8" t="e">
        <f>COUNTIFS(Tabelle1!C:C,"x",Tabelle1!#REF!,Alter!A107)</f>
        <v>#REF!</v>
      </c>
      <c r="C107" s="8" t="e">
        <f>COUNTIFS(Tabelle1!C:C,"x",Tabelle1!#REF!,"w",Tabelle1!#REF!,Alter!A107)</f>
        <v>#REF!</v>
      </c>
      <c r="D107" s="8" t="e">
        <f>COUNTIFS(Tabelle1!C:C,"x",Tabelle1!#REF!,"m",Tabelle1!#REF!,Alter!A107)</f>
        <v>#REF!</v>
      </c>
    </row>
    <row r="108" spans="1:18" x14ac:dyDescent="0.2">
      <c r="A108" s="8">
        <v>106</v>
      </c>
      <c r="B108" s="8" t="e">
        <f>COUNTIFS(Tabelle1!C:C,"x",Tabelle1!#REF!,Alter!A108)</f>
        <v>#REF!</v>
      </c>
      <c r="C108" s="8" t="e">
        <f>COUNTIFS(Tabelle1!C:C,"x",Tabelle1!#REF!,"w",Tabelle1!#REF!,Alter!A108)</f>
        <v>#REF!</v>
      </c>
      <c r="D108" s="8" t="e">
        <f>COUNTIFS(Tabelle1!C:C,"x",Tabelle1!#REF!,"m",Tabelle1!#REF!,Alter!A108)</f>
        <v>#REF!</v>
      </c>
    </row>
    <row r="109" spans="1:18" x14ac:dyDescent="0.2">
      <c r="A109" s="8">
        <v>107</v>
      </c>
      <c r="B109" s="8" t="e">
        <f>COUNTIFS(Tabelle1!C:C,"x",Tabelle1!#REF!,Alter!A109)</f>
        <v>#REF!</v>
      </c>
      <c r="C109" s="8" t="e">
        <f>COUNTIFS(Tabelle1!C:C,"x",Tabelle1!#REF!,"w",Tabelle1!#REF!,Alter!A109)</f>
        <v>#REF!</v>
      </c>
      <c r="D109" s="8" t="e">
        <f>COUNTIFS(Tabelle1!C:C,"x",Tabelle1!#REF!,"m",Tabelle1!#REF!,Alter!A109)</f>
        <v>#REF!</v>
      </c>
    </row>
    <row r="110" spans="1:18" x14ac:dyDescent="0.2">
      <c r="A110" s="8">
        <v>108</v>
      </c>
      <c r="B110" s="8" t="e">
        <f>COUNTIFS(Tabelle1!C:C,"x",Tabelle1!#REF!,Alter!A110)</f>
        <v>#REF!</v>
      </c>
      <c r="C110" s="8" t="e">
        <f>COUNTIFS(Tabelle1!C:C,"x",Tabelle1!#REF!,"w",Tabelle1!#REF!,Alter!A110)</f>
        <v>#REF!</v>
      </c>
      <c r="D110" s="8" t="e">
        <f>COUNTIFS(Tabelle1!C:C,"x",Tabelle1!#REF!,"m",Tabelle1!#REF!,Alter!A110)</f>
        <v>#REF!</v>
      </c>
    </row>
    <row r="111" spans="1:18" x14ac:dyDescent="0.2">
      <c r="A111" s="8">
        <v>109</v>
      </c>
      <c r="B111" s="8" t="e">
        <f>COUNTIFS(Tabelle1!C:C,"x",Tabelle1!#REF!,Alter!A111)</f>
        <v>#REF!</v>
      </c>
      <c r="C111" s="8" t="e">
        <f>COUNTIFS(Tabelle1!C:C,"x",Tabelle1!#REF!,"w",Tabelle1!#REF!,Alter!A111)</f>
        <v>#REF!</v>
      </c>
      <c r="D111" s="8" t="e">
        <f>COUNTIFS(Tabelle1!C:C,"x",Tabelle1!#REF!,"m",Tabelle1!#REF!,Alter!A111)</f>
        <v>#REF!</v>
      </c>
    </row>
    <row r="112" spans="1:18" x14ac:dyDescent="0.2">
      <c r="A112" s="8">
        <v>110</v>
      </c>
      <c r="B112" s="8" t="e">
        <f>COUNTIFS(Tabelle1!C:C,"x",Tabelle1!#REF!,Alter!A112)</f>
        <v>#REF!</v>
      </c>
      <c r="C112" s="8" t="e">
        <f>COUNTIFS(Tabelle1!C:C,"x",Tabelle1!#REF!,"w",Tabelle1!#REF!,Alter!A112)</f>
        <v>#REF!</v>
      </c>
      <c r="D112" s="8" t="e">
        <f>COUNTIFS(Tabelle1!C:C,"x",Tabelle1!#REF!,"m",Tabelle1!#REF!,Alter!A112)</f>
        <v>#REF!</v>
      </c>
    </row>
    <row r="113" spans="1:4" x14ac:dyDescent="0.2">
      <c r="A113" s="8">
        <v>111</v>
      </c>
      <c r="B113" s="8" t="e">
        <f>COUNTIFS(Tabelle1!C:C,"x",Tabelle1!#REF!,Alter!A113)</f>
        <v>#REF!</v>
      </c>
      <c r="C113" s="8" t="e">
        <f>COUNTIFS(Tabelle1!C:C,"x",Tabelle1!#REF!,"w",Tabelle1!#REF!,Alter!A113)</f>
        <v>#REF!</v>
      </c>
      <c r="D113" s="8" t="e">
        <f>COUNTIFS(Tabelle1!C:C,"x",Tabelle1!#REF!,"m",Tabelle1!#REF!,Alter!A113)</f>
        <v>#REF!</v>
      </c>
    </row>
    <row r="114" spans="1:4" x14ac:dyDescent="0.2">
      <c r="A114" s="8">
        <v>112</v>
      </c>
      <c r="B114" s="8" t="e">
        <f>COUNTIFS(Tabelle1!C:C,"x",Tabelle1!#REF!,Alter!A114)</f>
        <v>#REF!</v>
      </c>
      <c r="C114" s="8" t="e">
        <f>COUNTIFS(Tabelle1!C:C,"x",Tabelle1!#REF!,"w",Tabelle1!#REF!,Alter!A114)</f>
        <v>#REF!</v>
      </c>
      <c r="D114" s="8" t="e">
        <f>COUNTIFS(Tabelle1!C:C,"x",Tabelle1!#REF!,"m",Tabelle1!#REF!,Alter!A114)</f>
        <v>#REF!</v>
      </c>
    </row>
    <row r="115" spans="1:4" x14ac:dyDescent="0.2">
      <c r="A115" s="8">
        <v>113</v>
      </c>
      <c r="B115" s="8" t="e">
        <f>COUNTIFS(Tabelle1!C:C,"x",Tabelle1!#REF!,Alter!A115)</f>
        <v>#REF!</v>
      </c>
      <c r="C115" s="8" t="e">
        <f>COUNTIFS(Tabelle1!C:C,"x",Tabelle1!#REF!,"w",Tabelle1!#REF!,Alter!A115)</f>
        <v>#REF!</v>
      </c>
      <c r="D115" s="8" t="e">
        <f>COUNTIFS(Tabelle1!C:C,"x",Tabelle1!#REF!,"m",Tabelle1!#REF!,Alter!A115)</f>
        <v>#REF!</v>
      </c>
    </row>
    <row r="116" spans="1:4" x14ac:dyDescent="0.2">
      <c r="A116" s="8">
        <v>114</v>
      </c>
      <c r="B116" s="8" t="e">
        <f>COUNTIFS(Tabelle1!C:C,"x",Tabelle1!#REF!,Alter!A116)</f>
        <v>#REF!</v>
      </c>
      <c r="C116" s="8" t="e">
        <f>COUNTIFS(Tabelle1!C:C,"x",Tabelle1!#REF!,"w",Tabelle1!#REF!,Alter!A116)</f>
        <v>#REF!</v>
      </c>
      <c r="D116" s="8" t="e">
        <f>COUNTIFS(Tabelle1!C:C,"x",Tabelle1!#REF!,"m",Tabelle1!#REF!,Alter!A116)</f>
        <v>#REF!</v>
      </c>
    </row>
    <row r="117" spans="1:4" x14ac:dyDescent="0.2">
      <c r="A117" s="8">
        <v>115</v>
      </c>
      <c r="B117" s="8" t="e">
        <f>COUNTIFS(Tabelle1!C:C,"x",Tabelle1!#REF!,Alter!A117)</f>
        <v>#REF!</v>
      </c>
      <c r="C117" s="8" t="e">
        <f>COUNTIFS(Tabelle1!C:C,"x",Tabelle1!#REF!,"w",Tabelle1!#REF!,Alter!A117)</f>
        <v>#REF!</v>
      </c>
      <c r="D117" s="8" t="e">
        <f>COUNTIFS(Tabelle1!C:C,"x",Tabelle1!#REF!,"m",Tabelle1!#REF!,Alter!A117)</f>
        <v>#REF!</v>
      </c>
    </row>
    <row r="118" spans="1:4" x14ac:dyDescent="0.2">
      <c r="A118" s="8">
        <v>116</v>
      </c>
      <c r="B118" s="8" t="e">
        <f>COUNTIFS(Tabelle1!C:C,"x",Tabelle1!#REF!,Alter!A118)</f>
        <v>#REF!</v>
      </c>
      <c r="C118" s="8" t="e">
        <f>COUNTIFS(Tabelle1!C:C,"x",Tabelle1!#REF!,"w",Tabelle1!#REF!,Alter!A118)</f>
        <v>#REF!</v>
      </c>
      <c r="D118" s="8" t="e">
        <f>COUNTIFS(Tabelle1!C:C,"x",Tabelle1!#REF!,"m",Tabelle1!#REF!,Alter!A118)</f>
        <v>#REF!</v>
      </c>
    </row>
    <row r="119" spans="1:4" x14ac:dyDescent="0.2">
      <c r="A119" s="8">
        <v>117</v>
      </c>
      <c r="B119" s="8" t="e">
        <f>COUNTIFS(Tabelle1!C:C,"x",Tabelle1!#REF!,Alter!A119)</f>
        <v>#REF!</v>
      </c>
      <c r="C119" s="8" t="e">
        <f>COUNTIFS(Tabelle1!C:C,"x",Tabelle1!#REF!,"w",Tabelle1!#REF!,Alter!A119)</f>
        <v>#REF!</v>
      </c>
      <c r="D119" s="8" t="e">
        <f>COUNTIFS(Tabelle1!C:C,"x",Tabelle1!#REF!,"m",Tabelle1!#REF!,Alter!A119)</f>
        <v>#REF!</v>
      </c>
    </row>
    <row r="120" spans="1:4" x14ac:dyDescent="0.2">
      <c r="A120" s="8">
        <v>118</v>
      </c>
      <c r="B120" s="8" t="e">
        <f>COUNTIFS(Tabelle1!C:C,"x",Tabelle1!#REF!,Alter!A120)</f>
        <v>#REF!</v>
      </c>
      <c r="C120" s="8" t="e">
        <f>COUNTIFS(Tabelle1!C:C,"x",Tabelle1!#REF!,"w",Tabelle1!#REF!,Alter!A120)</f>
        <v>#REF!</v>
      </c>
      <c r="D120" s="8" t="e">
        <f>COUNTIFS(Tabelle1!C:C,"x",Tabelle1!#REF!,"m",Tabelle1!#REF!,Alter!A120)</f>
        <v>#REF!</v>
      </c>
    </row>
    <row r="121" spans="1:4" x14ac:dyDescent="0.2">
      <c r="A121" s="8">
        <v>119</v>
      </c>
      <c r="B121" s="8" t="e">
        <f>COUNTIFS(Tabelle1!C:C,"x",Tabelle1!#REF!,Alter!A121)</f>
        <v>#REF!</v>
      </c>
      <c r="C121" s="8" t="e">
        <f>COUNTIFS(Tabelle1!C:C,"x",Tabelle1!#REF!,"w",Tabelle1!#REF!,Alter!A121)</f>
        <v>#REF!</v>
      </c>
      <c r="D121" s="8" t="e">
        <f>COUNTIFS(Tabelle1!C:C,"x",Tabelle1!#REF!,"m",Tabelle1!#REF!,Alter!A121)</f>
        <v>#REF!</v>
      </c>
    </row>
    <row r="122" spans="1:4" x14ac:dyDescent="0.2">
      <c r="A122" s="8">
        <v>120</v>
      </c>
      <c r="B122" s="8" t="e">
        <f>COUNTIFS(Tabelle1!C:C,"x",Tabelle1!#REF!,Alter!A122)</f>
        <v>#REF!</v>
      </c>
      <c r="C122" s="8" t="e">
        <f>COUNTIFS(Tabelle1!C:C,"x",Tabelle1!#REF!,"w",Tabelle1!#REF!,Alter!A122)</f>
        <v>#REF!</v>
      </c>
      <c r="D122" s="8" t="e">
        <f>COUNTIFS(Tabelle1!C:C,"x",Tabelle1!#REF!,"m",Tabelle1!#REF!,Alter!A122)</f>
        <v>#REF!</v>
      </c>
    </row>
    <row r="123" spans="1:4" x14ac:dyDescent="0.2">
      <c r="A123" s="8">
        <v>121</v>
      </c>
      <c r="B123" s="8" t="e">
        <f>COUNTIFS(Tabelle1!C:C,"x",Tabelle1!#REF!,Alter!A123)</f>
        <v>#REF!</v>
      </c>
      <c r="C123" s="8" t="e">
        <f>COUNTIFS(Tabelle1!C:C,"x",Tabelle1!#REF!,"w",Tabelle1!#REF!,Alter!A123)</f>
        <v>#REF!</v>
      </c>
      <c r="D123" s="8" t="e">
        <f>COUNTIFS(Tabelle1!C:C,"x",Tabelle1!#REF!,"m",Tabelle1!#REF!,Alter!A123)</f>
        <v>#REF!</v>
      </c>
    </row>
    <row r="124" spans="1:4" x14ac:dyDescent="0.2">
      <c r="A124" s="8">
        <v>122</v>
      </c>
      <c r="B124" s="8" t="e">
        <f>COUNTIFS(Tabelle1!C:C,"x",Tabelle1!#REF!,Alter!A124)</f>
        <v>#REF!</v>
      </c>
      <c r="C124" s="8" t="e">
        <f>COUNTIFS(Tabelle1!C:C,"x",Tabelle1!#REF!,"w",Tabelle1!#REF!,Alter!A124)</f>
        <v>#REF!</v>
      </c>
      <c r="D124" s="8" t="e">
        <f>COUNTIFS(Tabelle1!C:C,"x",Tabelle1!#REF!,"m",Tabelle1!#REF!,Alter!A124)</f>
        <v>#REF!</v>
      </c>
    </row>
    <row r="125" spans="1:4" x14ac:dyDescent="0.2">
      <c r="A125" s="8">
        <v>123</v>
      </c>
      <c r="B125" s="8" t="e">
        <f>COUNTIFS(Tabelle1!C:C,"x",Tabelle1!#REF!,Alter!A125)</f>
        <v>#REF!</v>
      </c>
      <c r="C125" s="8" t="e">
        <f>COUNTIFS(Tabelle1!C:C,"x",Tabelle1!#REF!,"w",Tabelle1!#REF!,Alter!A125)</f>
        <v>#REF!</v>
      </c>
      <c r="D125" s="8" t="e">
        <f>COUNTIFS(Tabelle1!C:C,"x",Tabelle1!#REF!,"m",Tabelle1!#REF!,Alter!A125)</f>
        <v>#REF!</v>
      </c>
    </row>
    <row r="126" spans="1:4" x14ac:dyDescent="0.2">
      <c r="A126" s="8">
        <v>124</v>
      </c>
      <c r="B126" s="8" t="e">
        <f>COUNTIFS(Tabelle1!C:C,"x",Tabelle1!#REF!,Alter!A126)</f>
        <v>#REF!</v>
      </c>
      <c r="C126" s="8" t="e">
        <f>COUNTIFS(Tabelle1!C:C,"x",Tabelle1!#REF!,"w",Tabelle1!#REF!,Alter!A126)</f>
        <v>#REF!</v>
      </c>
      <c r="D126" s="8" t="e">
        <f>COUNTIFS(Tabelle1!C:C,"x",Tabelle1!#REF!,"m",Tabelle1!#REF!,Alter!A126)</f>
        <v>#REF!</v>
      </c>
    </row>
    <row r="127" spans="1:4" x14ac:dyDescent="0.2">
      <c r="A127" s="8">
        <v>125</v>
      </c>
      <c r="B127" s="8" t="e">
        <f>COUNTIFS(Tabelle1!C:C,"x",Tabelle1!#REF!,Alter!A127)</f>
        <v>#REF!</v>
      </c>
      <c r="C127" s="8" t="e">
        <f>COUNTIFS(Tabelle1!C:C,"x",Tabelle1!#REF!,"w",Tabelle1!#REF!,Alter!A127)</f>
        <v>#REF!</v>
      </c>
      <c r="D127" s="8" t="e">
        <f>COUNTIFS(Tabelle1!C:C,"x",Tabelle1!#REF!,"m",Tabelle1!#REF!,Alter!A127)</f>
        <v>#REF!</v>
      </c>
    </row>
    <row r="128" spans="1:4" x14ac:dyDescent="0.2">
      <c r="A128" s="8">
        <v>126</v>
      </c>
      <c r="B128" s="8" t="e">
        <f>COUNTIFS(Tabelle1!C:C,"x",Tabelle1!#REF!,Alter!A128)</f>
        <v>#REF!</v>
      </c>
      <c r="C128" s="8" t="e">
        <f>COUNTIFS(Tabelle1!C:C,"x",Tabelle1!#REF!,"w",Tabelle1!#REF!,Alter!A128)</f>
        <v>#REF!</v>
      </c>
      <c r="D128" s="8" t="e">
        <f>COUNTIFS(Tabelle1!C:C,"x",Tabelle1!#REF!,"m",Tabelle1!#REF!,Alter!A128)</f>
        <v>#REF!</v>
      </c>
    </row>
    <row r="129" spans="1:4" x14ac:dyDescent="0.2">
      <c r="A129" s="8">
        <v>127</v>
      </c>
      <c r="B129" s="8" t="e">
        <f>COUNTIFS(Tabelle1!C:C,"x",Tabelle1!#REF!,Alter!A129)</f>
        <v>#REF!</v>
      </c>
      <c r="C129" s="8" t="e">
        <f>COUNTIFS(Tabelle1!C:C,"x",Tabelle1!#REF!,"w",Tabelle1!#REF!,Alter!A129)</f>
        <v>#REF!</v>
      </c>
      <c r="D129" s="8" t="e">
        <f>COUNTIFS(Tabelle1!C:C,"x",Tabelle1!#REF!,"m",Tabelle1!#REF!,Alter!A129)</f>
        <v>#REF!</v>
      </c>
    </row>
    <row r="130" spans="1:4" x14ac:dyDescent="0.2">
      <c r="A130" s="102">
        <v>0</v>
      </c>
      <c r="B130" s="8" t="e">
        <f>COUNTIFS(Tabelle1!C:C,"x",Tabelle1!#REF!,Alter!A130)</f>
        <v>#REF!</v>
      </c>
      <c r="C130" s="8" t="e">
        <f>COUNTIFS(Tabelle1!C:C,"x",Tabelle1!#REF!,"w",Tabelle1!#REF!,Alter!A130)</f>
        <v>#REF!</v>
      </c>
      <c r="D130" s="8" t="e">
        <f>COUNTIFS(Tabelle1!C:C,"x",Tabelle1!#REF!,"m",Tabelle1!#REF!,Alter!A130)</f>
        <v>#REF!</v>
      </c>
    </row>
    <row r="131" spans="1:4" x14ac:dyDescent="0.2">
      <c r="B131" s="8" t="e">
        <f>SUM(B16:B130)</f>
        <v>#REF!</v>
      </c>
      <c r="C131" s="8" t="e">
        <f>SUM(C16:C130)</f>
        <v>#REF!</v>
      </c>
      <c r="D131" s="8" t="e">
        <f>SUM(D16:D130)</f>
        <v>#REF!</v>
      </c>
    </row>
  </sheetData>
  <mergeCells count="4">
    <mergeCell ref="M2:N2"/>
    <mergeCell ref="G2:H2"/>
    <mergeCell ref="J2:K2"/>
    <mergeCell ref="F1:O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14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14B0-9137-4FC5-8C3B-9EAF315B1095}">
  <sheetPr codeName="Tabelle5"/>
  <dimension ref="A1:T451"/>
  <sheetViews>
    <sheetView workbookViewId="0">
      <pane ySplit="2" topLeftCell="A422" activePane="bottomLeft" state="frozen"/>
      <selection pane="bottomLeft" sqref="A1:B1"/>
    </sheetView>
  </sheetViews>
  <sheetFormatPr baseColWidth="10" defaultRowHeight="12.75" x14ac:dyDescent="0.2"/>
  <cols>
    <col min="1" max="1" width="9.28515625" style="144" customWidth="1"/>
    <col min="2" max="2" width="13.7109375" style="144" customWidth="1"/>
    <col min="3" max="3" width="2.85546875" style="148" customWidth="1"/>
    <col min="4" max="4" width="7.140625" style="8" bestFit="1" customWidth="1"/>
    <col min="5" max="5" width="2.85546875" customWidth="1"/>
    <col min="6" max="6" width="7.5703125" style="132" bestFit="1" customWidth="1"/>
    <col min="7" max="7" width="23.5703125" bestFit="1" customWidth="1"/>
    <col min="8" max="8" width="5.42578125" bestFit="1" customWidth="1"/>
    <col min="9" max="9" width="34" bestFit="1" customWidth="1"/>
    <col min="10" max="10" width="10.140625" style="166" customWidth="1"/>
    <col min="11" max="11" width="10.140625" style="165" customWidth="1"/>
    <col min="12" max="13" width="10.140625" style="167" customWidth="1"/>
    <col min="14" max="14" width="2.85546875" customWidth="1"/>
  </cols>
  <sheetData>
    <row r="1" spans="1:20" ht="16.5" thickBot="1" x14ac:dyDescent="0.3">
      <c r="A1" s="215">
        <f ca="1">TODAY()</f>
        <v>45824</v>
      </c>
      <c r="B1" s="215"/>
      <c r="D1" s="213" t="s">
        <v>1264</v>
      </c>
      <c r="E1" s="213"/>
      <c r="F1" s="213"/>
      <c r="G1" s="213"/>
      <c r="H1" s="213"/>
      <c r="I1" s="213"/>
      <c r="J1" s="214"/>
      <c r="K1" s="214"/>
      <c r="L1" s="214"/>
      <c r="M1" s="214"/>
    </row>
    <row r="2" spans="1:20" ht="33" thickTop="1" thickBot="1" x14ac:dyDescent="0.3">
      <c r="D2" s="153" t="s">
        <v>321</v>
      </c>
      <c r="E2" s="154"/>
      <c r="F2" s="176"/>
      <c r="G2" s="155" t="s">
        <v>543</v>
      </c>
      <c r="H2" s="155"/>
      <c r="I2" s="155" t="s">
        <v>544</v>
      </c>
      <c r="J2" s="192" t="s">
        <v>319</v>
      </c>
      <c r="K2" s="192" t="s">
        <v>320</v>
      </c>
      <c r="L2" s="192" t="s">
        <v>494</v>
      </c>
      <c r="M2" s="192" t="s">
        <v>1255</v>
      </c>
      <c r="O2" s="151" t="e">
        <f>Tabelle1!#REF!</f>
        <v>#REF!</v>
      </c>
      <c r="P2" s="152" t="s">
        <v>1261</v>
      </c>
      <c r="S2" s="151" t="e">
        <f>MAX(D:D)</f>
        <v>#REF!</v>
      </c>
      <c r="T2" s="151"/>
    </row>
    <row r="3" spans="1:20" ht="15" x14ac:dyDescent="0.25">
      <c r="A3" s="212" t="s">
        <v>1256</v>
      </c>
      <c r="B3" s="212"/>
      <c r="D3" s="191" t="e">
        <f t="shared" ref="D3:D66" si="0">RANK(L3,L:L)</f>
        <v>#REF!</v>
      </c>
      <c r="E3" s="190"/>
      <c r="F3" s="137" t="e">
        <f>INDEX(Tabelle1!A:A,_xlfn.AGGREGATE(14,6,ROW(Tabelle1!#REF!)/(Tabelle1!#REF!=L3),COUNTIF($L$3:L3,L3)),1)</f>
        <v>#REF!</v>
      </c>
      <c r="G3" s="190" t="e">
        <f>VLOOKUP(F3,Tabelle1!A:B,2,0)</f>
        <v>#REF!</v>
      </c>
      <c r="H3" s="190" t="e">
        <f>VLOOKUP(F3,Tabelle1!A:B,3,0)</f>
        <v>#REF!</v>
      </c>
      <c r="I3" s="190" t="e">
        <f>VLOOKUP(H3,'BSG-Kürzel'!C:D,2,0)</f>
        <v>#REF!</v>
      </c>
      <c r="J3" s="172" t="e">
        <f>VLOOKUP(F3,Tabelle1!A:B,20,0)</f>
        <v>#REF!</v>
      </c>
      <c r="K3" s="173" t="e">
        <f>VLOOKUP(F3,Tabelle1!A:B,21,0)</f>
        <v>#REF!</v>
      </c>
      <c r="L3" s="174" t="e">
        <f>_xlfn.AGGREGATE(14,6,Tabelle1!#REF!,ROW()-2)</f>
        <v>#REF!</v>
      </c>
      <c r="M3" s="174" t="e">
        <f>VLOOKUP(F3,Tabelle1!A:B,5,0)</f>
        <v>#REF!</v>
      </c>
      <c r="O3" s="144"/>
    </row>
    <row r="4" spans="1:20" ht="15" x14ac:dyDescent="0.25">
      <c r="A4" s="212" t="s">
        <v>1257</v>
      </c>
      <c r="B4" s="212"/>
      <c r="C4" s="149"/>
      <c r="D4" s="168" t="e">
        <f t="shared" si="0"/>
        <v>#REF!</v>
      </c>
      <c r="E4" s="139"/>
      <c r="F4" s="143" t="e">
        <f>INDEX(Tabelle1!A:A,_xlfn.AGGREGATE(14,6,ROW(Tabelle1!#REF!)/(Tabelle1!#REF!=L4),COUNTIF($L$3:L4,L4)),1)</f>
        <v>#REF!</v>
      </c>
      <c r="G4" s="139" t="e">
        <f>VLOOKUP(F4,Tabelle1!A:B,2,0)</f>
        <v>#REF!</v>
      </c>
      <c r="H4" s="139" t="e">
        <f>VLOOKUP(F4,Tabelle1!A:B,3,0)</f>
        <v>#REF!</v>
      </c>
      <c r="I4" s="139" t="e">
        <f>VLOOKUP(H4,'BSG-Kürzel'!C:D,2,0)</f>
        <v>#REF!</v>
      </c>
      <c r="J4" s="160" t="e">
        <f>VLOOKUP(F4,Tabelle1!A:B,20,0)</f>
        <v>#REF!</v>
      </c>
      <c r="K4" s="161" t="e">
        <f>VLOOKUP(F4,Tabelle1!A:B,21,0)</f>
        <v>#REF!</v>
      </c>
      <c r="L4" s="162" t="e">
        <f>_xlfn.AGGREGATE(14,6,Tabelle1!#REF!,ROW()-2)</f>
        <v>#REF!</v>
      </c>
      <c r="M4" s="162" t="e">
        <f>VLOOKUP(F4,Tabelle1!A:B,5,0)</f>
        <v>#REF!</v>
      </c>
    </row>
    <row r="5" spans="1:20" x14ac:dyDescent="0.2">
      <c r="C5" s="150"/>
      <c r="D5" s="168" t="e">
        <f t="shared" si="0"/>
        <v>#REF!</v>
      </c>
      <c r="E5" s="139"/>
      <c r="F5" s="143" t="e">
        <f>INDEX(Tabelle1!A:A,_xlfn.AGGREGATE(14,6,ROW(Tabelle1!#REF!)/(Tabelle1!#REF!=L5),COUNTIF($L$3:L5,L5)),1)</f>
        <v>#REF!</v>
      </c>
      <c r="G5" s="139" t="e">
        <f>VLOOKUP(F5,Tabelle1!A:B,2,0)</f>
        <v>#REF!</v>
      </c>
      <c r="H5" s="139" t="e">
        <f>VLOOKUP(F5,Tabelle1!A:B,3,0)</f>
        <v>#REF!</v>
      </c>
      <c r="I5" s="139" t="e">
        <f>VLOOKUP(H5,'BSG-Kürzel'!C:D,2,0)</f>
        <v>#REF!</v>
      </c>
      <c r="J5" s="160" t="e">
        <f>VLOOKUP(F5,Tabelle1!A:B,20,0)</f>
        <v>#REF!</v>
      </c>
      <c r="K5" s="161" t="e">
        <f>VLOOKUP(F5,Tabelle1!A:B,21,0)</f>
        <v>#REF!</v>
      </c>
      <c r="L5" s="162" t="e">
        <f>_xlfn.AGGREGATE(14,6,Tabelle1!#REF!,ROW()-2)</f>
        <v>#REF!</v>
      </c>
      <c r="M5" s="162" t="e">
        <f>VLOOKUP(F5,Tabelle1!A:B,5,0)</f>
        <v>#REF!</v>
      </c>
    </row>
    <row r="6" spans="1:20" x14ac:dyDescent="0.2">
      <c r="A6" s="144" t="s">
        <v>825</v>
      </c>
      <c r="C6" s="150"/>
      <c r="D6" s="168" t="e">
        <f t="shared" si="0"/>
        <v>#REF!</v>
      </c>
      <c r="E6" s="139"/>
      <c r="F6" s="143" t="e">
        <f>INDEX(Tabelle1!A:A,_xlfn.AGGREGATE(14,6,ROW(Tabelle1!#REF!)/(Tabelle1!#REF!=L6),COUNTIF($L$3:L6,L6)),1)</f>
        <v>#REF!</v>
      </c>
      <c r="G6" s="139" t="e">
        <f>VLOOKUP(F6,Tabelle1!A:B,2,0)</f>
        <v>#REF!</v>
      </c>
      <c r="H6" s="139" t="e">
        <f>VLOOKUP(F6,Tabelle1!A:B,3,0)</f>
        <v>#REF!</v>
      </c>
      <c r="I6" s="139" t="e">
        <f>VLOOKUP(H6,'BSG-Kürzel'!C:D,2,0)</f>
        <v>#REF!</v>
      </c>
      <c r="J6" s="160" t="e">
        <f>VLOOKUP(F6,Tabelle1!A:B,20,0)</f>
        <v>#REF!</v>
      </c>
      <c r="K6" s="161" t="e">
        <f>VLOOKUP(F6,Tabelle1!A:B,21,0)</f>
        <v>#REF!</v>
      </c>
      <c r="L6" s="162" t="e">
        <f>_xlfn.AGGREGATE(14,6,Tabelle1!#REF!,ROW()-2)</f>
        <v>#REF!</v>
      </c>
      <c r="M6" s="162" t="e">
        <f>VLOOKUP(F6,Tabelle1!A:B,5,0)</f>
        <v>#REF!</v>
      </c>
    </row>
    <row r="7" spans="1:20" x14ac:dyDescent="0.2">
      <c r="C7" s="150"/>
      <c r="D7" s="168" t="e">
        <f t="shared" si="0"/>
        <v>#REF!</v>
      </c>
      <c r="E7" s="139"/>
      <c r="F7" s="143" t="e">
        <f>INDEX(Tabelle1!A:A,_xlfn.AGGREGATE(14,6,ROW(Tabelle1!#REF!)/(Tabelle1!#REF!=L7),COUNTIF($L$3:L7,L7)),1)</f>
        <v>#REF!</v>
      </c>
      <c r="G7" s="139" t="e">
        <f>VLOOKUP(F7,Tabelle1!A:B,2,0)</f>
        <v>#REF!</v>
      </c>
      <c r="H7" s="139" t="e">
        <f>VLOOKUP(F7,Tabelle1!A:B,3,0)</f>
        <v>#REF!</v>
      </c>
      <c r="I7" s="139" t="e">
        <f>VLOOKUP(H7,'BSG-Kürzel'!C:D,2,0)</f>
        <v>#REF!</v>
      </c>
      <c r="J7" s="160" t="e">
        <f>VLOOKUP(F7,Tabelle1!A:B,20,0)</f>
        <v>#REF!</v>
      </c>
      <c r="K7" s="161" t="e">
        <f>VLOOKUP(F7,Tabelle1!A:B,21,0)</f>
        <v>#REF!</v>
      </c>
      <c r="L7" s="162" t="e">
        <f>_xlfn.AGGREGATE(14,6,Tabelle1!#REF!,ROW()-2)</f>
        <v>#REF!</v>
      </c>
      <c r="M7" s="162" t="e">
        <f>VLOOKUP(F7,Tabelle1!A:B,5,0)</f>
        <v>#REF!</v>
      </c>
    </row>
    <row r="8" spans="1:20" x14ac:dyDescent="0.2">
      <c r="A8" s="144" t="s">
        <v>1441</v>
      </c>
      <c r="C8" s="150"/>
      <c r="D8" s="168" t="e">
        <f t="shared" si="0"/>
        <v>#REF!</v>
      </c>
      <c r="E8" s="139"/>
      <c r="F8" s="143" t="e">
        <f>INDEX(Tabelle1!A:A,_xlfn.AGGREGATE(14,6,ROW(Tabelle1!#REF!)/(Tabelle1!#REF!=L8),COUNTIF($L$3:L8,L8)),1)</f>
        <v>#REF!</v>
      </c>
      <c r="G8" s="139" t="e">
        <f>VLOOKUP(F8,Tabelle1!A:B,2,0)</f>
        <v>#REF!</v>
      </c>
      <c r="H8" s="139" t="e">
        <f>VLOOKUP(F8,Tabelle1!A:B,3,0)</f>
        <v>#REF!</v>
      </c>
      <c r="I8" s="139" t="e">
        <f>VLOOKUP(H8,'BSG-Kürzel'!C:D,2,0)</f>
        <v>#REF!</v>
      </c>
      <c r="J8" s="160" t="e">
        <f>VLOOKUP(F8,Tabelle1!A:B,20,0)</f>
        <v>#REF!</v>
      </c>
      <c r="K8" s="161" t="e">
        <f>VLOOKUP(F8,Tabelle1!A:B,21,0)</f>
        <v>#REF!</v>
      </c>
      <c r="L8" s="162" t="e">
        <f>_xlfn.AGGREGATE(14,6,Tabelle1!#REF!,ROW()-2)</f>
        <v>#REF!</v>
      </c>
      <c r="M8" s="162" t="e">
        <f>VLOOKUP(F8,Tabelle1!A:B,5,0)</f>
        <v>#REF!</v>
      </c>
    </row>
    <row r="9" spans="1:20" x14ac:dyDescent="0.2">
      <c r="B9" s="144" t="s">
        <v>1442</v>
      </c>
      <c r="C9" s="150"/>
      <c r="D9" s="168" t="e">
        <f t="shared" si="0"/>
        <v>#REF!</v>
      </c>
      <c r="E9" s="139"/>
      <c r="F9" s="143" t="e">
        <f>INDEX(Tabelle1!A:A,_xlfn.AGGREGATE(14,6,ROW(Tabelle1!#REF!)/(Tabelle1!#REF!=L9),COUNTIF($L$3:L9,L9)),1)</f>
        <v>#REF!</v>
      </c>
      <c r="G9" s="139" t="e">
        <f>VLOOKUP(F9,Tabelle1!A:B,2,0)</f>
        <v>#REF!</v>
      </c>
      <c r="H9" s="139" t="e">
        <f>VLOOKUP(F9,Tabelle1!A:B,3,0)</f>
        <v>#REF!</v>
      </c>
      <c r="I9" s="139" t="e">
        <f>VLOOKUP(H9,'BSG-Kürzel'!C:D,2,0)</f>
        <v>#REF!</v>
      </c>
      <c r="J9" s="160" t="e">
        <f>VLOOKUP(F9,Tabelle1!A:B,20,0)</f>
        <v>#REF!</v>
      </c>
      <c r="K9" s="161" t="e">
        <f>VLOOKUP(F9,Tabelle1!A:B,21,0)</f>
        <v>#REF!</v>
      </c>
      <c r="L9" s="162" t="e">
        <f>_xlfn.AGGREGATE(14,6,Tabelle1!#REF!,ROW()-2)</f>
        <v>#REF!</v>
      </c>
      <c r="M9" s="162" t="e">
        <f>VLOOKUP(F9,Tabelle1!A:B,5,0)</f>
        <v>#REF!</v>
      </c>
    </row>
    <row r="10" spans="1:20" x14ac:dyDescent="0.2">
      <c r="B10" s="144" t="s">
        <v>1446</v>
      </c>
      <c r="C10" s="150"/>
      <c r="D10" s="168" t="e">
        <f t="shared" si="0"/>
        <v>#REF!</v>
      </c>
      <c r="E10" s="139"/>
      <c r="F10" s="143" t="e">
        <f>INDEX(Tabelle1!A:A,_xlfn.AGGREGATE(14,6,ROW(Tabelle1!#REF!)/(Tabelle1!#REF!=L10),COUNTIF($L$3:L10,L10)),1)</f>
        <v>#REF!</v>
      </c>
      <c r="G10" s="139" t="e">
        <f>VLOOKUP(F10,Tabelle1!A:B,2,0)</f>
        <v>#REF!</v>
      </c>
      <c r="H10" s="139" t="e">
        <f>VLOOKUP(F10,Tabelle1!A:B,3,0)</f>
        <v>#REF!</v>
      </c>
      <c r="I10" s="139" t="e">
        <f>VLOOKUP(H10,'BSG-Kürzel'!C:D,2,0)</f>
        <v>#REF!</v>
      </c>
      <c r="J10" s="160" t="e">
        <f>VLOOKUP(F10,Tabelle1!A:B,20,0)</f>
        <v>#REF!</v>
      </c>
      <c r="K10" s="161" t="e">
        <f>VLOOKUP(F10,Tabelle1!A:B,21,0)</f>
        <v>#REF!</v>
      </c>
      <c r="L10" s="162" t="e">
        <f>_xlfn.AGGREGATE(14,6,Tabelle1!#REF!,ROW()-2)</f>
        <v>#REF!</v>
      </c>
      <c r="M10" s="162" t="e">
        <f>VLOOKUP(F10,Tabelle1!A:B,5,0)</f>
        <v>#REF!</v>
      </c>
    </row>
    <row r="11" spans="1:20" x14ac:dyDescent="0.2">
      <c r="D11" s="168" t="e">
        <f t="shared" si="0"/>
        <v>#REF!</v>
      </c>
      <c r="E11" s="139"/>
      <c r="F11" s="143" t="e">
        <f>INDEX(Tabelle1!A:A,_xlfn.AGGREGATE(14,6,ROW(Tabelle1!#REF!)/(Tabelle1!#REF!=L11),COUNTIF($L$3:L11,L11)),1)</f>
        <v>#REF!</v>
      </c>
      <c r="G11" s="139" t="e">
        <f>VLOOKUP(F11,Tabelle1!A:B,2,0)</f>
        <v>#REF!</v>
      </c>
      <c r="H11" s="139" t="e">
        <f>VLOOKUP(F11,Tabelle1!A:B,3,0)</f>
        <v>#REF!</v>
      </c>
      <c r="I11" s="139" t="e">
        <f>VLOOKUP(H11,'BSG-Kürzel'!C:D,2,0)</f>
        <v>#REF!</v>
      </c>
      <c r="J11" s="160" t="e">
        <f>VLOOKUP(F11,Tabelle1!A:B,20,0)</f>
        <v>#REF!</v>
      </c>
      <c r="K11" s="161" t="e">
        <f>VLOOKUP(F11,Tabelle1!A:B,21,0)</f>
        <v>#REF!</v>
      </c>
      <c r="L11" s="162" t="e">
        <f>_xlfn.AGGREGATE(14,6,Tabelle1!#REF!,ROW()-2)</f>
        <v>#REF!</v>
      </c>
      <c r="M11" s="162" t="e">
        <f>VLOOKUP(F11,Tabelle1!A:B,5,0)</f>
        <v>#REF!</v>
      </c>
    </row>
    <row r="12" spans="1:20" x14ac:dyDescent="0.2">
      <c r="A12" s="144" t="s">
        <v>490</v>
      </c>
      <c r="C12" s="150"/>
      <c r="D12" s="168" t="e">
        <f t="shared" si="0"/>
        <v>#REF!</v>
      </c>
      <c r="E12" s="139"/>
      <c r="F12" s="143" t="e">
        <f>INDEX(Tabelle1!A:A,_xlfn.AGGREGATE(14,6,ROW(Tabelle1!#REF!)/(Tabelle1!#REF!=L12),COUNTIF($L$3:L12,L12)),1)</f>
        <v>#REF!</v>
      </c>
      <c r="G12" s="139" t="e">
        <f>VLOOKUP(F12,Tabelle1!A:B,2,0)</f>
        <v>#REF!</v>
      </c>
      <c r="H12" s="139" t="e">
        <f>VLOOKUP(F12,Tabelle1!A:B,3,0)</f>
        <v>#REF!</v>
      </c>
      <c r="I12" s="139" t="e">
        <f>VLOOKUP(H12,'BSG-Kürzel'!C:D,2,0)</f>
        <v>#REF!</v>
      </c>
      <c r="J12" s="160" t="e">
        <f>VLOOKUP(F12,Tabelle1!A:B,20,0)</f>
        <v>#REF!</v>
      </c>
      <c r="K12" s="161" t="e">
        <f>VLOOKUP(F12,Tabelle1!A:B,21,0)</f>
        <v>#REF!</v>
      </c>
      <c r="L12" s="162" t="e">
        <f>_xlfn.AGGREGATE(14,6,Tabelle1!#REF!,ROW()-2)</f>
        <v>#REF!</v>
      </c>
      <c r="M12" s="162" t="e">
        <f>VLOOKUP(F12,Tabelle1!A:B,5,0)</f>
        <v>#REF!</v>
      </c>
    </row>
    <row r="13" spans="1:20" x14ac:dyDescent="0.2">
      <c r="C13" s="150"/>
      <c r="D13" s="168" t="e">
        <f t="shared" si="0"/>
        <v>#REF!</v>
      </c>
      <c r="E13" s="139"/>
      <c r="F13" s="143" t="e">
        <f>INDEX(Tabelle1!A:A,_xlfn.AGGREGATE(14,6,ROW(Tabelle1!#REF!)/(Tabelle1!#REF!=L13),COUNTIF($L$3:L13,L13)),1)</f>
        <v>#REF!</v>
      </c>
      <c r="G13" s="139" t="e">
        <f>VLOOKUP(F13,Tabelle1!A:B,2,0)</f>
        <v>#REF!</v>
      </c>
      <c r="H13" s="139" t="e">
        <f>VLOOKUP(F13,Tabelle1!A:B,3,0)</f>
        <v>#REF!</v>
      </c>
      <c r="I13" s="139" t="e">
        <f>VLOOKUP(H13,'BSG-Kürzel'!C:D,2,0)</f>
        <v>#REF!</v>
      </c>
      <c r="J13" s="160" t="e">
        <f>VLOOKUP(F13,Tabelle1!A:B,20,0)</f>
        <v>#REF!</v>
      </c>
      <c r="K13" s="161" t="e">
        <f>VLOOKUP(F13,Tabelle1!A:B,21,0)</f>
        <v>#REF!</v>
      </c>
      <c r="L13" s="162" t="e">
        <f>_xlfn.AGGREGATE(14,6,Tabelle1!#REF!,ROW()-2)</f>
        <v>#REF!</v>
      </c>
      <c r="M13" s="162" t="e">
        <f>VLOOKUP(F13,Tabelle1!A:B,5,0)</f>
        <v>#REF!</v>
      </c>
    </row>
    <row r="14" spans="1:20" x14ac:dyDescent="0.2">
      <c r="A14" s="144" t="s">
        <v>491</v>
      </c>
      <c r="C14" s="150"/>
      <c r="D14" s="168" t="e">
        <f t="shared" si="0"/>
        <v>#REF!</v>
      </c>
      <c r="E14" s="139"/>
      <c r="F14" s="143" t="e">
        <f>INDEX(Tabelle1!A:A,_xlfn.AGGREGATE(14,6,ROW(Tabelle1!#REF!)/(Tabelle1!#REF!=L14),COUNTIF($L$3:L14,L14)),1)</f>
        <v>#REF!</v>
      </c>
      <c r="G14" s="139" t="e">
        <f>VLOOKUP(F14,Tabelle1!A:B,2,0)</f>
        <v>#REF!</v>
      </c>
      <c r="H14" s="139" t="e">
        <f>VLOOKUP(F14,Tabelle1!A:B,3,0)</f>
        <v>#REF!</v>
      </c>
      <c r="I14" s="139" t="e">
        <f>VLOOKUP(H14,'BSG-Kürzel'!C:D,2,0)</f>
        <v>#REF!</v>
      </c>
      <c r="J14" s="160" t="e">
        <f>VLOOKUP(F14,Tabelle1!A:B,20,0)</f>
        <v>#REF!</v>
      </c>
      <c r="K14" s="161" t="e">
        <f>VLOOKUP(F14,Tabelle1!A:B,21,0)</f>
        <v>#REF!</v>
      </c>
      <c r="L14" s="162" t="e">
        <f>_xlfn.AGGREGATE(14,6,Tabelle1!#REF!,ROW()-2)</f>
        <v>#REF!</v>
      </c>
      <c r="M14" s="162" t="e">
        <f>VLOOKUP(F14,Tabelle1!A:B,5,0)</f>
        <v>#REF!</v>
      </c>
    </row>
    <row r="15" spans="1:20" x14ac:dyDescent="0.2">
      <c r="B15" s="144" t="s">
        <v>1442</v>
      </c>
      <c r="C15" s="150"/>
      <c r="D15" s="168" t="e">
        <f t="shared" si="0"/>
        <v>#REF!</v>
      </c>
      <c r="E15" s="139"/>
      <c r="F15" s="143" t="e">
        <f>INDEX(Tabelle1!A:A,_xlfn.AGGREGATE(14,6,ROW(Tabelle1!#REF!)/(Tabelle1!#REF!=L15),COUNTIF($L$3:L15,L15)),1)</f>
        <v>#REF!</v>
      </c>
      <c r="G15" s="139" t="e">
        <f>VLOOKUP(F15,Tabelle1!A:B,2,0)</f>
        <v>#REF!</v>
      </c>
      <c r="H15" s="139" t="e">
        <f>VLOOKUP(F15,Tabelle1!A:B,3,0)</f>
        <v>#REF!</v>
      </c>
      <c r="I15" s="139" t="e">
        <f>VLOOKUP(H15,'BSG-Kürzel'!C:D,2,0)</f>
        <v>#REF!</v>
      </c>
      <c r="J15" s="160" t="e">
        <f>VLOOKUP(F15,Tabelle1!A:B,20,0)</f>
        <v>#REF!</v>
      </c>
      <c r="K15" s="161" t="e">
        <f>VLOOKUP(F15,Tabelle1!A:B,21,0)</f>
        <v>#REF!</v>
      </c>
      <c r="L15" s="162" t="e">
        <f>_xlfn.AGGREGATE(14,6,Tabelle1!#REF!,ROW()-2)</f>
        <v>#REF!</v>
      </c>
      <c r="M15" s="162" t="e">
        <f>VLOOKUP(F15,Tabelle1!A:B,5,0)</f>
        <v>#REF!</v>
      </c>
    </row>
    <row r="16" spans="1:20" x14ac:dyDescent="0.2">
      <c r="B16" s="144" t="s">
        <v>1446</v>
      </c>
      <c r="C16" s="150"/>
      <c r="D16" s="168" t="e">
        <f t="shared" si="0"/>
        <v>#REF!</v>
      </c>
      <c r="E16" s="139"/>
      <c r="F16" s="143" t="e">
        <f>INDEX(Tabelle1!A:A,_xlfn.AGGREGATE(14,6,ROW(Tabelle1!#REF!)/(Tabelle1!#REF!=L16),COUNTIF($L$3:L16,L16)),1)</f>
        <v>#REF!</v>
      </c>
      <c r="G16" s="139" t="e">
        <f>VLOOKUP(F16,Tabelle1!A:B,2,0)</f>
        <v>#REF!</v>
      </c>
      <c r="H16" s="139" t="e">
        <f>VLOOKUP(F16,Tabelle1!A:B,3,0)</f>
        <v>#REF!</v>
      </c>
      <c r="I16" s="139" t="e">
        <f>VLOOKUP(H16,'BSG-Kürzel'!C:D,2,0)</f>
        <v>#REF!</v>
      </c>
      <c r="J16" s="160" t="e">
        <f>VLOOKUP(F16,Tabelle1!A:B,20,0)</f>
        <v>#REF!</v>
      </c>
      <c r="K16" s="161" t="e">
        <f>VLOOKUP(F16,Tabelle1!A:B,21,0)</f>
        <v>#REF!</v>
      </c>
      <c r="L16" s="162" t="e">
        <f>_xlfn.AGGREGATE(14,6,Tabelle1!#REF!,ROW()-2)</f>
        <v>#REF!</v>
      </c>
      <c r="M16" s="162" t="e">
        <f>VLOOKUP(F16,Tabelle1!A:B,5,0)</f>
        <v>#REF!</v>
      </c>
    </row>
    <row r="17" spans="1:13" x14ac:dyDescent="0.2">
      <c r="C17" s="150"/>
      <c r="D17" s="168" t="e">
        <f t="shared" si="0"/>
        <v>#REF!</v>
      </c>
      <c r="E17" s="139"/>
      <c r="F17" s="143" t="e">
        <f>INDEX(Tabelle1!A:A,_xlfn.AGGREGATE(14,6,ROW(Tabelle1!#REF!)/(Tabelle1!#REF!=L17),COUNTIF($L$3:L17,L17)),1)</f>
        <v>#REF!</v>
      </c>
      <c r="G17" s="139" t="e">
        <f>VLOOKUP(F17,Tabelle1!A:B,2,0)</f>
        <v>#REF!</v>
      </c>
      <c r="H17" s="139" t="e">
        <f>VLOOKUP(F17,Tabelle1!A:B,3,0)</f>
        <v>#REF!</v>
      </c>
      <c r="I17" s="139" t="e">
        <f>VLOOKUP(H17,'BSG-Kürzel'!C:D,2,0)</f>
        <v>#REF!</v>
      </c>
      <c r="J17" s="160" t="e">
        <f>VLOOKUP(F17,Tabelle1!A:B,20,0)</f>
        <v>#REF!</v>
      </c>
      <c r="K17" s="161" t="e">
        <f>VLOOKUP(F17,Tabelle1!A:B,21,0)</f>
        <v>#REF!</v>
      </c>
      <c r="L17" s="162" t="e">
        <f>_xlfn.AGGREGATE(14,6,Tabelle1!#REF!,ROW()-2)</f>
        <v>#REF!</v>
      </c>
      <c r="M17" s="162" t="e">
        <f>VLOOKUP(F17,Tabelle1!A:B,5,0)</f>
        <v>#REF!</v>
      </c>
    </row>
    <row r="18" spans="1:13" x14ac:dyDescent="0.2">
      <c r="A18" s="144" t="s">
        <v>492</v>
      </c>
      <c r="C18" s="150"/>
      <c r="D18" s="168" t="e">
        <f t="shared" si="0"/>
        <v>#REF!</v>
      </c>
      <c r="E18" s="139"/>
      <c r="F18" s="143" t="e">
        <f>INDEX(Tabelle1!A:A,_xlfn.AGGREGATE(14,6,ROW(Tabelle1!#REF!)/(Tabelle1!#REF!=L18),COUNTIF($L$3:L18,L18)),1)</f>
        <v>#REF!</v>
      </c>
      <c r="G18" s="139" t="e">
        <f>VLOOKUP(F18,Tabelle1!A:B,2,0)</f>
        <v>#REF!</v>
      </c>
      <c r="H18" s="139" t="e">
        <f>VLOOKUP(F18,Tabelle1!A:B,3,0)</f>
        <v>#REF!</v>
      </c>
      <c r="I18" s="139" t="e">
        <f>VLOOKUP(H18,'BSG-Kürzel'!C:D,2,0)</f>
        <v>#REF!</v>
      </c>
      <c r="J18" s="160" t="e">
        <f>VLOOKUP(F18,Tabelle1!A:B,20,0)</f>
        <v>#REF!</v>
      </c>
      <c r="K18" s="161" t="e">
        <f>VLOOKUP(F18,Tabelle1!A:B,21,0)</f>
        <v>#REF!</v>
      </c>
      <c r="L18" s="162" t="e">
        <f>_xlfn.AGGREGATE(14,6,Tabelle1!#REF!,ROW()-2)</f>
        <v>#REF!</v>
      </c>
      <c r="M18" s="162" t="e">
        <f>VLOOKUP(F18,Tabelle1!A:B,5,0)</f>
        <v>#REF!</v>
      </c>
    </row>
    <row r="19" spans="1:13" x14ac:dyDescent="0.2">
      <c r="C19" s="150"/>
      <c r="D19" s="168" t="e">
        <f t="shared" si="0"/>
        <v>#REF!</v>
      </c>
      <c r="E19" s="139"/>
      <c r="F19" s="143" t="e">
        <f>INDEX(Tabelle1!A:A,_xlfn.AGGREGATE(14,6,ROW(Tabelle1!#REF!)/(Tabelle1!#REF!=L19),COUNTIF($L$3:L19,L19)),1)</f>
        <v>#REF!</v>
      </c>
      <c r="G19" s="139" t="e">
        <f>VLOOKUP(F19,Tabelle1!A:B,2,0)</f>
        <v>#REF!</v>
      </c>
      <c r="H19" s="139" t="e">
        <f>VLOOKUP(F19,Tabelle1!A:B,3,0)</f>
        <v>#REF!</v>
      </c>
      <c r="I19" s="139" t="e">
        <f>VLOOKUP(H19,'BSG-Kürzel'!C:D,2,0)</f>
        <v>#REF!</v>
      </c>
      <c r="J19" s="160" t="e">
        <f>VLOOKUP(F19,Tabelle1!A:B,20,0)</f>
        <v>#REF!</v>
      </c>
      <c r="K19" s="161" t="e">
        <f>VLOOKUP(F19,Tabelle1!A:B,21,0)</f>
        <v>#REF!</v>
      </c>
      <c r="L19" s="162" t="e">
        <f>_xlfn.AGGREGATE(14,6,Tabelle1!#REF!,ROW()-2)</f>
        <v>#REF!</v>
      </c>
      <c r="M19" s="162" t="e">
        <f>VLOOKUP(F19,Tabelle1!A:B,5,0)</f>
        <v>#REF!</v>
      </c>
    </row>
    <row r="20" spans="1:13" x14ac:dyDescent="0.2">
      <c r="A20" s="144" t="s">
        <v>493</v>
      </c>
      <c r="C20" s="150"/>
      <c r="D20" s="168" t="e">
        <f t="shared" si="0"/>
        <v>#REF!</v>
      </c>
      <c r="E20" s="139"/>
      <c r="F20" s="143" t="e">
        <f>INDEX(Tabelle1!A:A,_xlfn.AGGREGATE(14,6,ROW(Tabelle1!#REF!)/(Tabelle1!#REF!=L20),COUNTIF($L$3:L20,L20)),1)</f>
        <v>#REF!</v>
      </c>
      <c r="G20" s="139" t="e">
        <f>VLOOKUP(F20,Tabelle1!A:B,2,0)</f>
        <v>#REF!</v>
      </c>
      <c r="H20" s="139" t="e">
        <f>VLOOKUP(F20,Tabelle1!A:B,3,0)</f>
        <v>#REF!</v>
      </c>
      <c r="I20" s="139" t="e">
        <f>VLOOKUP(H20,'BSG-Kürzel'!C:D,2,0)</f>
        <v>#REF!</v>
      </c>
      <c r="J20" s="160" t="e">
        <f>VLOOKUP(F20,Tabelle1!A:B,20,0)</f>
        <v>#REF!</v>
      </c>
      <c r="K20" s="161" t="e">
        <f>VLOOKUP(F20,Tabelle1!A:B,21,0)</f>
        <v>#REF!</v>
      </c>
      <c r="L20" s="162" t="e">
        <f>_xlfn.AGGREGATE(14,6,Tabelle1!#REF!,ROW()-2)</f>
        <v>#REF!</v>
      </c>
      <c r="M20" s="162" t="e">
        <f>VLOOKUP(F20,Tabelle1!A:B,5,0)</f>
        <v>#REF!</v>
      </c>
    </row>
    <row r="21" spans="1:13" x14ac:dyDescent="0.2">
      <c r="B21" s="144" t="s">
        <v>1442</v>
      </c>
      <c r="D21" s="168" t="e">
        <f t="shared" si="0"/>
        <v>#REF!</v>
      </c>
      <c r="E21" s="139"/>
      <c r="F21" s="143" t="e">
        <f>INDEX(Tabelle1!A:A,_xlfn.AGGREGATE(14,6,ROW(Tabelle1!#REF!)/(Tabelle1!#REF!=L21),COUNTIF($L$3:L21,L21)),1)</f>
        <v>#REF!</v>
      </c>
      <c r="G21" s="139" t="e">
        <f>VLOOKUP(F21,Tabelle1!A:B,2,0)</f>
        <v>#REF!</v>
      </c>
      <c r="H21" s="139" t="e">
        <f>VLOOKUP(F21,Tabelle1!A:B,3,0)</f>
        <v>#REF!</v>
      </c>
      <c r="I21" s="139" t="e">
        <f>VLOOKUP(H21,'BSG-Kürzel'!C:D,2,0)</f>
        <v>#REF!</v>
      </c>
      <c r="J21" s="160" t="e">
        <f>VLOOKUP(F21,Tabelle1!A:B,20,0)</f>
        <v>#REF!</v>
      </c>
      <c r="K21" s="161" t="e">
        <f>VLOOKUP(F21,Tabelle1!A:B,21,0)</f>
        <v>#REF!</v>
      </c>
      <c r="L21" s="162" t="e">
        <f>_xlfn.AGGREGATE(14,6,Tabelle1!#REF!,ROW()-2)</f>
        <v>#REF!</v>
      </c>
      <c r="M21" s="162" t="e">
        <f>VLOOKUP(F21,Tabelle1!A:B,5,0)</f>
        <v>#REF!</v>
      </c>
    </row>
    <row r="22" spans="1:13" x14ac:dyDescent="0.2">
      <c r="B22" s="144" t="s">
        <v>1446</v>
      </c>
      <c r="C22" s="150"/>
      <c r="D22" s="168" t="e">
        <f t="shared" si="0"/>
        <v>#REF!</v>
      </c>
      <c r="E22" s="139"/>
      <c r="F22" s="143" t="e">
        <f>INDEX(Tabelle1!A:A,_xlfn.AGGREGATE(14,6,ROW(Tabelle1!#REF!)/(Tabelle1!#REF!=L22),COUNTIF($L$3:L22,L22)),1)</f>
        <v>#REF!</v>
      </c>
      <c r="G22" s="139" t="e">
        <f>VLOOKUP(F22,Tabelle1!A:B,2,0)</f>
        <v>#REF!</v>
      </c>
      <c r="H22" s="139" t="e">
        <f>VLOOKUP(F22,Tabelle1!A:B,3,0)</f>
        <v>#REF!</v>
      </c>
      <c r="I22" s="139" t="e">
        <f>VLOOKUP(H22,'BSG-Kürzel'!C:D,2,0)</f>
        <v>#REF!</v>
      </c>
      <c r="J22" s="160" t="e">
        <f>VLOOKUP(F22,Tabelle1!A:B,20,0)</f>
        <v>#REF!</v>
      </c>
      <c r="K22" s="161" t="e">
        <f>VLOOKUP(F22,Tabelle1!A:B,21,0)</f>
        <v>#REF!</v>
      </c>
      <c r="L22" s="162" t="e">
        <f>_xlfn.AGGREGATE(14,6,Tabelle1!#REF!,ROW()-2)</f>
        <v>#REF!</v>
      </c>
      <c r="M22" s="162" t="e">
        <f>VLOOKUP(F22,Tabelle1!A:B,5,0)</f>
        <v>#REF!</v>
      </c>
    </row>
    <row r="23" spans="1:13" x14ac:dyDescent="0.2">
      <c r="C23" s="150"/>
      <c r="D23" s="168" t="e">
        <f t="shared" si="0"/>
        <v>#REF!</v>
      </c>
      <c r="E23" s="139"/>
      <c r="F23" s="143" t="e">
        <f>INDEX(Tabelle1!A:A,_xlfn.AGGREGATE(14,6,ROW(Tabelle1!#REF!)/(Tabelle1!#REF!=L23),COUNTIF($L$3:L23,L23)),1)</f>
        <v>#REF!</v>
      </c>
      <c r="G23" s="139" t="e">
        <f>VLOOKUP(F23,Tabelle1!A:B,2,0)</f>
        <v>#REF!</v>
      </c>
      <c r="H23" s="139" t="e">
        <f>VLOOKUP(F23,Tabelle1!A:B,3,0)</f>
        <v>#REF!</v>
      </c>
      <c r="I23" s="139" t="e">
        <f>VLOOKUP(H23,'BSG-Kürzel'!C:D,2,0)</f>
        <v>#REF!</v>
      </c>
      <c r="J23" s="160" t="e">
        <f>VLOOKUP(F23,Tabelle1!A:B,20,0)</f>
        <v>#REF!</v>
      </c>
      <c r="K23" s="161" t="e">
        <f>VLOOKUP(F23,Tabelle1!A:B,21,0)</f>
        <v>#REF!</v>
      </c>
      <c r="L23" s="162" t="e">
        <f>_xlfn.AGGREGATE(14,6,Tabelle1!#REF!,ROW()-2)</f>
        <v>#REF!</v>
      </c>
      <c r="M23" s="162" t="e">
        <f>VLOOKUP(F23,Tabelle1!A:B,5,0)</f>
        <v>#REF!</v>
      </c>
    </row>
    <row r="24" spans="1:13" x14ac:dyDescent="0.2">
      <c r="A24" s="144" t="s">
        <v>1454</v>
      </c>
      <c r="C24" s="150"/>
      <c r="D24" s="168" t="e">
        <f t="shared" si="0"/>
        <v>#REF!</v>
      </c>
      <c r="E24" s="139"/>
      <c r="F24" s="143" t="e">
        <f>INDEX(Tabelle1!A:A,_xlfn.AGGREGATE(14,6,ROW(Tabelle1!#REF!)/(Tabelle1!#REF!=L24),COUNTIF($L$3:L24,L24)),1)</f>
        <v>#REF!</v>
      </c>
      <c r="G24" s="139" t="e">
        <f>VLOOKUP(F24,Tabelle1!A:B,2,0)</f>
        <v>#REF!</v>
      </c>
      <c r="H24" s="139" t="e">
        <f>VLOOKUP(F24,Tabelle1!A:B,3,0)</f>
        <v>#REF!</v>
      </c>
      <c r="I24" s="139" t="e">
        <f>VLOOKUP(H24,'BSG-Kürzel'!C:D,2,0)</f>
        <v>#REF!</v>
      </c>
      <c r="J24" s="160" t="e">
        <f>VLOOKUP(F24,Tabelle1!A:B,20,0)</f>
        <v>#REF!</v>
      </c>
      <c r="K24" s="161" t="e">
        <f>VLOOKUP(F24,Tabelle1!A:B,21,0)</f>
        <v>#REF!</v>
      </c>
      <c r="L24" s="162" t="e">
        <f>_xlfn.AGGREGATE(14,6,Tabelle1!#REF!,ROW()-2)</f>
        <v>#REF!</v>
      </c>
      <c r="M24" s="162" t="e">
        <f>VLOOKUP(F24,Tabelle1!A:B,5,0)</f>
        <v>#REF!</v>
      </c>
    </row>
    <row r="25" spans="1:13" x14ac:dyDescent="0.2">
      <c r="A25" s="144" t="s">
        <v>1455</v>
      </c>
      <c r="B25" s="194" t="s">
        <v>1460</v>
      </c>
      <c r="C25" s="150"/>
      <c r="D25" s="168" t="e">
        <f t="shared" si="0"/>
        <v>#REF!</v>
      </c>
      <c r="E25" s="139"/>
      <c r="F25" s="143" t="e">
        <f>INDEX(Tabelle1!A:A,_xlfn.AGGREGATE(14,6,ROW(Tabelle1!#REF!)/(Tabelle1!#REF!=L25),COUNTIF($L$3:L25,L25)),1)</f>
        <v>#REF!</v>
      </c>
      <c r="G25" s="139" t="e">
        <f>VLOOKUP(F25,Tabelle1!A:B,2,0)</f>
        <v>#REF!</v>
      </c>
      <c r="H25" s="139" t="e">
        <f>VLOOKUP(F25,Tabelle1!A:B,3,0)</f>
        <v>#REF!</v>
      </c>
      <c r="I25" s="139" t="e">
        <f>VLOOKUP(H25,'BSG-Kürzel'!C:D,2,0)</f>
        <v>#REF!</v>
      </c>
      <c r="J25" s="160" t="e">
        <f>VLOOKUP(F25,Tabelle1!A:B,20,0)</f>
        <v>#REF!</v>
      </c>
      <c r="K25" s="161" t="e">
        <f>VLOOKUP(F25,Tabelle1!A:B,21,0)</f>
        <v>#REF!</v>
      </c>
      <c r="L25" s="162" t="e">
        <f>_xlfn.AGGREGATE(14,6,Tabelle1!#REF!,ROW()-2)</f>
        <v>#REF!</v>
      </c>
      <c r="M25" s="162" t="e">
        <f>VLOOKUP(F25,Tabelle1!A:B,5,0)</f>
        <v>#REF!</v>
      </c>
    </row>
    <row r="26" spans="1:13" x14ac:dyDescent="0.2">
      <c r="A26" s="216"/>
      <c r="B26" s="216"/>
      <c r="C26" s="150"/>
      <c r="D26" s="168" t="e">
        <f t="shared" si="0"/>
        <v>#REF!</v>
      </c>
      <c r="E26" s="139"/>
      <c r="F26" s="143" t="e">
        <f>INDEX(Tabelle1!A:A,_xlfn.AGGREGATE(14,6,ROW(Tabelle1!#REF!)/(Tabelle1!#REF!=L26),COUNTIF($L$3:L26,L26)),1)</f>
        <v>#REF!</v>
      </c>
      <c r="G26" s="139" t="e">
        <f>VLOOKUP(F26,Tabelle1!A:B,2,0)</f>
        <v>#REF!</v>
      </c>
      <c r="H26" s="139" t="e">
        <f>VLOOKUP(F26,Tabelle1!A:B,3,0)</f>
        <v>#REF!</v>
      </c>
      <c r="I26" s="139" t="e">
        <f>VLOOKUP(H26,'BSG-Kürzel'!C:D,2,0)</f>
        <v>#REF!</v>
      </c>
      <c r="J26" s="160" t="e">
        <f>VLOOKUP(F26,Tabelle1!A:B,20,0)</f>
        <v>#REF!</v>
      </c>
      <c r="K26" s="161" t="e">
        <f>VLOOKUP(F26,Tabelle1!A:B,21,0)</f>
        <v>#REF!</v>
      </c>
      <c r="L26" s="162" t="e">
        <f>_xlfn.AGGREGATE(14,6,Tabelle1!#REF!,ROW()-2)</f>
        <v>#REF!</v>
      </c>
      <c r="M26" s="162" t="e">
        <f>VLOOKUP(F26,Tabelle1!A:B,5,0)</f>
        <v>#REF!</v>
      </c>
    </row>
    <row r="27" spans="1:13" x14ac:dyDescent="0.2">
      <c r="C27" s="150"/>
      <c r="D27" s="168" t="e">
        <f t="shared" si="0"/>
        <v>#REF!</v>
      </c>
      <c r="E27" s="139"/>
      <c r="F27" s="143" t="e">
        <f>INDEX(Tabelle1!A:A,_xlfn.AGGREGATE(14,6,ROW(Tabelle1!#REF!)/(Tabelle1!#REF!=L27),COUNTIF($L$3:L27,L27)),1)</f>
        <v>#REF!</v>
      </c>
      <c r="G27" s="139" t="e">
        <f>VLOOKUP(F27,Tabelle1!A:B,2,0)</f>
        <v>#REF!</v>
      </c>
      <c r="H27" s="139" t="e">
        <f>VLOOKUP(F27,Tabelle1!A:B,3,0)</f>
        <v>#REF!</v>
      </c>
      <c r="I27" s="139" t="e">
        <f>VLOOKUP(H27,'BSG-Kürzel'!C:D,2,0)</f>
        <v>#REF!</v>
      </c>
      <c r="J27" s="160" t="e">
        <f>VLOOKUP(F27,Tabelle1!A:B,20,0)</f>
        <v>#REF!</v>
      </c>
      <c r="K27" s="161" t="e">
        <f>VLOOKUP(F27,Tabelle1!A:B,21,0)</f>
        <v>#REF!</v>
      </c>
      <c r="L27" s="162" t="e">
        <f>_xlfn.AGGREGATE(14,6,Tabelle1!#REF!,ROW()-2)</f>
        <v>#REF!</v>
      </c>
      <c r="M27" s="162" t="e">
        <f>VLOOKUP(F27,Tabelle1!A:B,5,0)</f>
        <v>#REF!</v>
      </c>
    </row>
    <row r="28" spans="1:13" x14ac:dyDescent="0.2">
      <c r="A28" s="211" t="s">
        <v>1258</v>
      </c>
      <c r="B28" s="211"/>
      <c r="C28" s="150"/>
      <c r="D28" s="168" t="e">
        <f t="shared" si="0"/>
        <v>#REF!</v>
      </c>
      <c r="E28" s="139"/>
      <c r="F28" s="143" t="e">
        <f>INDEX(Tabelle1!A:A,_xlfn.AGGREGATE(14,6,ROW(Tabelle1!#REF!)/(Tabelle1!#REF!=L28),COUNTIF($L$3:L28,L28)),1)</f>
        <v>#REF!</v>
      </c>
      <c r="G28" s="139" t="e">
        <f>VLOOKUP(F28,Tabelle1!A:B,2,0)</f>
        <v>#REF!</v>
      </c>
      <c r="H28" s="139" t="e">
        <f>VLOOKUP(F28,Tabelle1!A:B,3,0)</f>
        <v>#REF!</v>
      </c>
      <c r="I28" s="139" t="e">
        <f>VLOOKUP(H28,'BSG-Kürzel'!C:D,2,0)</f>
        <v>#REF!</v>
      </c>
      <c r="J28" s="160" t="e">
        <f>VLOOKUP(F28,Tabelle1!A:B,20,0)</f>
        <v>#REF!</v>
      </c>
      <c r="K28" s="161" t="e">
        <f>VLOOKUP(F28,Tabelle1!A:B,21,0)</f>
        <v>#REF!</v>
      </c>
      <c r="L28" s="162" t="e">
        <f>_xlfn.AGGREGATE(14,6,Tabelle1!#REF!,ROW()-2)</f>
        <v>#REF!</v>
      </c>
      <c r="M28" s="162" t="e">
        <f>VLOOKUP(F28,Tabelle1!A:B,5,0)</f>
        <v>#REF!</v>
      </c>
    </row>
    <row r="29" spans="1:13" x14ac:dyDescent="0.2">
      <c r="A29" s="146" t="s">
        <v>1259</v>
      </c>
      <c r="B29" s="145" t="s">
        <v>1260</v>
      </c>
      <c r="C29" s="150"/>
      <c r="D29" s="168" t="e">
        <f t="shared" si="0"/>
        <v>#REF!</v>
      </c>
      <c r="E29" s="139"/>
      <c r="F29" s="143" t="e">
        <f>INDEX(Tabelle1!A:A,_xlfn.AGGREGATE(14,6,ROW(Tabelle1!#REF!)/(Tabelle1!#REF!=L29),COUNTIF($L$3:L29,L29)),1)</f>
        <v>#REF!</v>
      </c>
      <c r="G29" s="139" t="e">
        <f>VLOOKUP(F29,Tabelle1!A:B,2,0)</f>
        <v>#REF!</v>
      </c>
      <c r="H29" s="139" t="e">
        <f>VLOOKUP(F29,Tabelle1!A:B,3,0)</f>
        <v>#REF!</v>
      </c>
      <c r="I29" s="139" t="e">
        <f>VLOOKUP(H29,'BSG-Kürzel'!C:D,2,0)</f>
        <v>#REF!</v>
      </c>
      <c r="J29" s="160" t="e">
        <f>VLOOKUP(F29,Tabelle1!A:B,20,0)</f>
        <v>#REF!</v>
      </c>
      <c r="K29" s="161" t="e">
        <f>VLOOKUP(F29,Tabelle1!A:B,21,0)</f>
        <v>#REF!</v>
      </c>
      <c r="L29" s="162" t="e">
        <f>_xlfn.AGGREGATE(14,6,Tabelle1!#REF!,ROW()-2)</f>
        <v>#REF!</v>
      </c>
      <c r="M29" s="162" t="e">
        <f>VLOOKUP(F29,Tabelle1!A:B,5,0)</f>
        <v>#REF!</v>
      </c>
    </row>
    <row r="30" spans="1:13" x14ac:dyDescent="0.2">
      <c r="D30" s="168" t="e">
        <f t="shared" si="0"/>
        <v>#REF!</v>
      </c>
      <c r="E30" s="139"/>
      <c r="F30" s="143" t="e">
        <f>INDEX(Tabelle1!A:A,_xlfn.AGGREGATE(14,6,ROW(Tabelle1!#REF!)/(Tabelle1!#REF!=L30),COUNTIF($L$3:L30,L30)),1)</f>
        <v>#REF!</v>
      </c>
      <c r="G30" s="139" t="e">
        <f>VLOOKUP(F30,Tabelle1!A:B,2,0)</f>
        <v>#REF!</v>
      </c>
      <c r="H30" s="139" t="e">
        <f>VLOOKUP(F30,Tabelle1!A:B,3,0)</f>
        <v>#REF!</v>
      </c>
      <c r="I30" s="139" t="e">
        <f>VLOOKUP(H30,'BSG-Kürzel'!C:D,2,0)</f>
        <v>#REF!</v>
      </c>
      <c r="J30" s="160" t="e">
        <f>VLOOKUP(F30,Tabelle1!A:B,20,0)</f>
        <v>#REF!</v>
      </c>
      <c r="K30" s="161" t="e">
        <f>VLOOKUP(F30,Tabelle1!A:B,21,0)</f>
        <v>#REF!</v>
      </c>
      <c r="L30" s="162" t="e">
        <f>_xlfn.AGGREGATE(14,6,Tabelle1!#REF!,ROW()-2)</f>
        <v>#REF!</v>
      </c>
      <c r="M30" s="162" t="e">
        <f>VLOOKUP(F30,Tabelle1!A:B,5,0)</f>
        <v>#REF!</v>
      </c>
    </row>
    <row r="31" spans="1:13" x14ac:dyDescent="0.2">
      <c r="A31" s="144" t="s">
        <v>834</v>
      </c>
      <c r="B31" s="102">
        <f>HLOOKUP(A31,[1]Zaehler!$A$2:$Q$3,2,0)</f>
        <v>14</v>
      </c>
      <c r="C31" s="150"/>
      <c r="D31" s="168" t="e">
        <f t="shared" si="0"/>
        <v>#REF!</v>
      </c>
      <c r="E31" s="139"/>
      <c r="F31" s="143" t="e">
        <f>INDEX(Tabelle1!A:A,_xlfn.AGGREGATE(14,6,ROW(Tabelle1!#REF!)/(Tabelle1!#REF!=L31),COUNTIF($L$3:L31,L31)),1)</f>
        <v>#REF!</v>
      </c>
      <c r="G31" s="139" t="e">
        <f>VLOOKUP(F31,Tabelle1!A:B,2,0)</f>
        <v>#REF!</v>
      </c>
      <c r="H31" s="139" t="e">
        <f>VLOOKUP(F31,Tabelle1!A:B,3,0)</f>
        <v>#REF!</v>
      </c>
      <c r="I31" s="139" t="e">
        <f>VLOOKUP(H31,'BSG-Kürzel'!C:D,2,0)</f>
        <v>#REF!</v>
      </c>
      <c r="J31" s="160" t="e">
        <f>VLOOKUP(F31,Tabelle1!A:B,20,0)</f>
        <v>#REF!</v>
      </c>
      <c r="K31" s="161" t="e">
        <f>VLOOKUP(F31,Tabelle1!A:B,21,0)</f>
        <v>#REF!</v>
      </c>
      <c r="L31" s="162" t="e">
        <f>_xlfn.AGGREGATE(14,6,Tabelle1!#REF!,ROW()-2)</f>
        <v>#REF!</v>
      </c>
      <c r="M31" s="162" t="e">
        <f>VLOOKUP(F31,Tabelle1!A:B,5,0)</f>
        <v>#REF!</v>
      </c>
    </row>
    <row r="32" spans="1:13" ht="15" x14ac:dyDescent="0.25">
      <c r="A32" s="147"/>
      <c r="B32" s="102"/>
      <c r="D32" s="168" t="e">
        <f t="shared" si="0"/>
        <v>#REF!</v>
      </c>
      <c r="E32" s="139"/>
      <c r="F32" s="143" t="e">
        <f>INDEX(Tabelle1!A:A,_xlfn.AGGREGATE(14,6,ROW(Tabelle1!#REF!)/(Tabelle1!#REF!=L32),COUNTIF($L$3:L32,L32)),1)</f>
        <v>#REF!</v>
      </c>
      <c r="G32" s="139" t="e">
        <f>VLOOKUP(F32,Tabelle1!A:B,2,0)</f>
        <v>#REF!</v>
      </c>
      <c r="H32" s="139" t="e">
        <f>VLOOKUP(F32,Tabelle1!A:B,3,0)</f>
        <v>#REF!</v>
      </c>
      <c r="I32" s="139" t="e">
        <f>VLOOKUP(H32,'BSG-Kürzel'!C:D,2,0)</f>
        <v>#REF!</v>
      </c>
      <c r="J32" s="160" t="e">
        <f>VLOOKUP(F32,Tabelle1!A:B,20,0)</f>
        <v>#REF!</v>
      </c>
      <c r="K32" s="161" t="e">
        <f>VLOOKUP(F32,Tabelle1!A:B,21,0)</f>
        <v>#REF!</v>
      </c>
      <c r="L32" s="162" t="e">
        <f>_xlfn.AGGREGATE(14,6,Tabelle1!#REF!,ROW()-2)</f>
        <v>#REF!</v>
      </c>
      <c r="M32" s="162" t="e">
        <f>VLOOKUP(F32,Tabelle1!A:B,5,0)</f>
        <v>#REF!</v>
      </c>
    </row>
    <row r="33" spans="1:13" x14ac:dyDescent="0.2">
      <c r="A33" s="144" t="s">
        <v>1370</v>
      </c>
      <c r="B33" s="102">
        <f>HLOOKUP(A33,[1]Zaehler!$A$2:$Q$3,2,0)</f>
        <v>14</v>
      </c>
      <c r="C33" s="150"/>
      <c r="D33" s="168" t="e">
        <f t="shared" si="0"/>
        <v>#REF!</v>
      </c>
      <c r="E33" s="139"/>
      <c r="F33" s="143" t="e">
        <f>INDEX(Tabelle1!A:A,_xlfn.AGGREGATE(14,6,ROW(Tabelle1!#REF!)/(Tabelle1!#REF!=L33),COUNTIF($L$3:L33,L33)),1)</f>
        <v>#REF!</v>
      </c>
      <c r="G33" s="139" t="e">
        <f>VLOOKUP(F33,Tabelle1!A:B,2,0)</f>
        <v>#REF!</v>
      </c>
      <c r="H33" s="139" t="e">
        <f>VLOOKUP(F33,Tabelle1!A:B,3,0)</f>
        <v>#REF!</v>
      </c>
      <c r="I33" s="139" t="e">
        <f>VLOOKUP(H33,'BSG-Kürzel'!C:D,2,0)</f>
        <v>#REF!</v>
      </c>
      <c r="J33" s="160" t="e">
        <f>VLOOKUP(F33,Tabelle1!A:B,20,0)</f>
        <v>#REF!</v>
      </c>
      <c r="K33" s="161" t="e">
        <f>VLOOKUP(F33,Tabelle1!A:B,21,0)</f>
        <v>#REF!</v>
      </c>
      <c r="L33" s="162" t="e">
        <f>_xlfn.AGGREGATE(14,6,Tabelle1!#REF!,ROW()-2)</f>
        <v>#REF!</v>
      </c>
      <c r="M33" s="162" t="e">
        <f>VLOOKUP(F33,Tabelle1!A:B,5,0)</f>
        <v>#REF!</v>
      </c>
    </row>
    <row r="34" spans="1:13" x14ac:dyDescent="0.2">
      <c r="A34" s="144" t="s">
        <v>1371</v>
      </c>
      <c r="B34" s="102">
        <f>HLOOKUP(A34,[1]Zaehler!$A$2:$Q$3,2,0)</f>
        <v>14</v>
      </c>
      <c r="C34" s="150"/>
      <c r="D34" s="168" t="e">
        <f t="shared" si="0"/>
        <v>#REF!</v>
      </c>
      <c r="E34" s="139"/>
      <c r="F34" s="143" t="e">
        <f>INDEX(Tabelle1!A:A,_xlfn.AGGREGATE(14,6,ROW(Tabelle1!#REF!)/(Tabelle1!#REF!=L34),COUNTIF($L$3:L34,L34)),1)</f>
        <v>#REF!</v>
      </c>
      <c r="G34" s="139" t="e">
        <f>VLOOKUP(F34,Tabelle1!A:B,2,0)</f>
        <v>#REF!</v>
      </c>
      <c r="H34" s="139" t="e">
        <f>VLOOKUP(F34,Tabelle1!A:B,3,0)</f>
        <v>#REF!</v>
      </c>
      <c r="I34" s="139" t="e">
        <f>VLOOKUP(H34,'BSG-Kürzel'!C:D,2,0)</f>
        <v>#REF!</v>
      </c>
      <c r="J34" s="160" t="e">
        <f>VLOOKUP(F34,Tabelle1!A:B,20,0)</f>
        <v>#REF!</v>
      </c>
      <c r="K34" s="161" t="e">
        <f>VLOOKUP(F34,Tabelle1!A:B,21,0)</f>
        <v>#REF!</v>
      </c>
      <c r="L34" s="162" t="e">
        <f>_xlfn.AGGREGATE(14,6,Tabelle1!#REF!,ROW()-2)</f>
        <v>#REF!</v>
      </c>
      <c r="M34" s="162" t="e">
        <f>VLOOKUP(F34,Tabelle1!A:B,5,0)</f>
        <v>#REF!</v>
      </c>
    </row>
    <row r="35" spans="1:13" x14ac:dyDescent="0.2">
      <c r="A35" s="144" t="s">
        <v>1372</v>
      </c>
      <c r="B35" s="102">
        <f>HLOOKUP(A35,[1]Zaehler!$A$2:$Q$3,2,0)</f>
        <v>14</v>
      </c>
      <c r="C35" s="150"/>
      <c r="D35" s="168" t="e">
        <f t="shared" si="0"/>
        <v>#REF!</v>
      </c>
      <c r="E35" s="139"/>
      <c r="F35" s="143" t="e">
        <f>INDEX(Tabelle1!A:A,_xlfn.AGGREGATE(14,6,ROW(Tabelle1!#REF!)/(Tabelle1!#REF!=L35),COUNTIF($L$3:L35,L35)),1)</f>
        <v>#REF!</v>
      </c>
      <c r="G35" s="139" t="e">
        <f>VLOOKUP(F35,Tabelle1!A:B,2,0)</f>
        <v>#REF!</v>
      </c>
      <c r="H35" s="139" t="e">
        <f>VLOOKUP(F35,Tabelle1!A:B,3,0)</f>
        <v>#REF!</v>
      </c>
      <c r="I35" s="139" t="e">
        <f>VLOOKUP(H35,'BSG-Kürzel'!C:D,2,0)</f>
        <v>#REF!</v>
      </c>
      <c r="J35" s="160" t="e">
        <f>VLOOKUP(F35,Tabelle1!A:B,20,0)</f>
        <v>#REF!</v>
      </c>
      <c r="K35" s="161" t="e">
        <f>VLOOKUP(F35,Tabelle1!A:B,21,0)</f>
        <v>#REF!</v>
      </c>
      <c r="L35" s="162" t="e">
        <f>_xlfn.AGGREGATE(14,6,Tabelle1!#REF!,ROW()-2)</f>
        <v>#REF!</v>
      </c>
      <c r="M35" s="162" t="e">
        <f>VLOOKUP(F35,Tabelle1!A:B,5,0)</f>
        <v>#REF!</v>
      </c>
    </row>
    <row r="36" spans="1:13" x14ac:dyDescent="0.2">
      <c r="B36" s="102"/>
      <c r="C36" s="150"/>
      <c r="D36" s="168" t="e">
        <f t="shared" si="0"/>
        <v>#REF!</v>
      </c>
      <c r="E36" s="139"/>
      <c r="F36" s="143" t="e">
        <f>INDEX(Tabelle1!A:A,_xlfn.AGGREGATE(14,6,ROW(Tabelle1!#REF!)/(Tabelle1!#REF!=L36),COUNTIF($L$3:L36,L36)),1)</f>
        <v>#REF!</v>
      </c>
      <c r="G36" s="139" t="e">
        <f>VLOOKUP(F36,Tabelle1!A:B,2,0)</f>
        <v>#REF!</v>
      </c>
      <c r="H36" s="139" t="e">
        <f>VLOOKUP(F36,Tabelle1!A:B,3,0)</f>
        <v>#REF!</v>
      </c>
      <c r="I36" s="139" t="e">
        <f>VLOOKUP(H36,'BSG-Kürzel'!C:D,2,0)</f>
        <v>#REF!</v>
      </c>
      <c r="J36" s="160" t="e">
        <f>VLOOKUP(F36,Tabelle1!A:B,20,0)</f>
        <v>#REF!</v>
      </c>
      <c r="K36" s="161" t="e">
        <f>VLOOKUP(F36,Tabelle1!A:B,21,0)</f>
        <v>#REF!</v>
      </c>
      <c r="L36" s="162" t="e">
        <f>_xlfn.AGGREGATE(14,6,Tabelle1!#REF!,ROW()-2)</f>
        <v>#REF!</v>
      </c>
      <c r="M36" s="162" t="e">
        <f>VLOOKUP(F36,Tabelle1!A:B,5,0)</f>
        <v>#REF!</v>
      </c>
    </row>
    <row r="37" spans="1:13" x14ac:dyDescent="0.2">
      <c r="B37" s="102"/>
      <c r="C37" s="150"/>
      <c r="D37" s="168" t="e">
        <f t="shared" si="0"/>
        <v>#REF!</v>
      </c>
      <c r="E37" s="139"/>
      <c r="F37" s="143" t="e">
        <f>INDEX(Tabelle1!A:A,_xlfn.AGGREGATE(14,6,ROW(Tabelle1!#REF!)/(Tabelle1!#REF!=L37),COUNTIF($L$3:L37,L37)),1)</f>
        <v>#REF!</v>
      </c>
      <c r="G37" s="139" t="e">
        <f>VLOOKUP(F37,Tabelle1!A:B,2,0)</f>
        <v>#REF!</v>
      </c>
      <c r="H37" s="139" t="e">
        <f>VLOOKUP(F37,Tabelle1!A:B,3,0)</f>
        <v>#REF!</v>
      </c>
      <c r="I37" s="139" t="e">
        <f>VLOOKUP(H37,'BSG-Kürzel'!C:D,2,0)</f>
        <v>#REF!</v>
      </c>
      <c r="J37" s="160" t="e">
        <f>VLOOKUP(F37,Tabelle1!A:B,20,0)</f>
        <v>#REF!</v>
      </c>
      <c r="K37" s="161" t="e">
        <f>VLOOKUP(F37,Tabelle1!A:B,21,0)</f>
        <v>#REF!</v>
      </c>
      <c r="L37" s="162" t="e">
        <f>_xlfn.AGGREGATE(14,6,Tabelle1!#REF!,ROW()-2)</f>
        <v>#REF!</v>
      </c>
      <c r="M37" s="162" t="e">
        <f>VLOOKUP(F37,Tabelle1!A:B,5,0)</f>
        <v>#REF!</v>
      </c>
    </row>
    <row r="38" spans="1:13" x14ac:dyDescent="0.2">
      <c r="A38" s="144" t="s">
        <v>1373</v>
      </c>
      <c r="B38" s="102">
        <f>HLOOKUP(A38,[1]Zaehler!$A$2:$Q$3,2,0)</f>
        <v>14</v>
      </c>
      <c r="C38" s="150"/>
      <c r="D38" s="168" t="e">
        <f t="shared" si="0"/>
        <v>#REF!</v>
      </c>
      <c r="E38" s="139"/>
      <c r="F38" s="143" t="e">
        <f>INDEX(Tabelle1!A:A,_xlfn.AGGREGATE(14,6,ROW(Tabelle1!#REF!)/(Tabelle1!#REF!=L38),COUNTIF($L$3:L38,L38)),1)</f>
        <v>#REF!</v>
      </c>
      <c r="G38" s="139" t="e">
        <f>VLOOKUP(F38,Tabelle1!A:B,2,0)</f>
        <v>#REF!</v>
      </c>
      <c r="H38" s="139" t="e">
        <f>VLOOKUP(F38,Tabelle1!A:B,3,0)</f>
        <v>#REF!</v>
      </c>
      <c r="I38" s="139" t="e">
        <f>VLOOKUP(H38,'BSG-Kürzel'!C:D,2,0)</f>
        <v>#REF!</v>
      </c>
      <c r="J38" s="160" t="e">
        <f>VLOOKUP(F38,Tabelle1!A:B,20,0)</f>
        <v>#REF!</v>
      </c>
      <c r="K38" s="161" t="e">
        <f>VLOOKUP(F38,Tabelle1!A:B,21,0)</f>
        <v>#REF!</v>
      </c>
      <c r="L38" s="162" t="e">
        <f>_xlfn.AGGREGATE(14,6,Tabelle1!#REF!,ROW()-2)</f>
        <v>#REF!</v>
      </c>
      <c r="M38" s="162" t="e">
        <f>VLOOKUP(F38,Tabelle1!A:B,5,0)</f>
        <v>#REF!</v>
      </c>
    </row>
    <row r="39" spans="1:13" x14ac:dyDescent="0.2">
      <c r="A39" s="144" t="s">
        <v>1374</v>
      </c>
      <c r="B39" s="102">
        <f>HLOOKUP(A39,[1]Zaehler!$A$2:$Q$3,2,0)</f>
        <v>14</v>
      </c>
      <c r="D39" s="168" t="e">
        <f t="shared" si="0"/>
        <v>#REF!</v>
      </c>
      <c r="E39" s="139"/>
      <c r="F39" s="143" t="e">
        <f>INDEX(Tabelle1!A:A,_xlfn.AGGREGATE(14,6,ROW(Tabelle1!#REF!)/(Tabelle1!#REF!=L39),COUNTIF($L$3:L39,L39)),1)</f>
        <v>#REF!</v>
      </c>
      <c r="G39" s="139" t="e">
        <f>VLOOKUP(F39,Tabelle1!A:B,2,0)</f>
        <v>#REF!</v>
      </c>
      <c r="H39" s="139" t="e">
        <f>VLOOKUP(F39,Tabelle1!A:B,3,0)</f>
        <v>#REF!</v>
      </c>
      <c r="I39" s="139" t="e">
        <f>VLOOKUP(H39,'BSG-Kürzel'!C:D,2,0)</f>
        <v>#REF!</v>
      </c>
      <c r="J39" s="160" t="e">
        <f>VLOOKUP(F39,Tabelle1!A:B,20,0)</f>
        <v>#REF!</v>
      </c>
      <c r="K39" s="161" t="e">
        <f>VLOOKUP(F39,Tabelle1!A:B,21,0)</f>
        <v>#REF!</v>
      </c>
      <c r="L39" s="162" t="e">
        <f>_xlfn.AGGREGATE(14,6,Tabelle1!#REF!,ROW()-2)</f>
        <v>#REF!</v>
      </c>
      <c r="M39" s="162" t="e">
        <f>VLOOKUP(F39,Tabelle1!A:B,5,0)</f>
        <v>#REF!</v>
      </c>
    </row>
    <row r="40" spans="1:13" x14ac:dyDescent="0.2">
      <c r="A40" s="144" t="s">
        <v>1375</v>
      </c>
      <c r="B40" s="102">
        <f>HLOOKUP(A40,[1]Zaehler!$A$2:$Q$3,2,0)</f>
        <v>14</v>
      </c>
      <c r="D40" s="168" t="e">
        <f t="shared" si="0"/>
        <v>#REF!</v>
      </c>
      <c r="E40" s="139"/>
      <c r="F40" s="143" t="e">
        <f>INDEX(Tabelle1!A:A,_xlfn.AGGREGATE(14,6,ROW(Tabelle1!#REF!)/(Tabelle1!#REF!=L40),COUNTIF($L$3:L40,L40)),1)</f>
        <v>#REF!</v>
      </c>
      <c r="G40" s="139" t="e">
        <f>VLOOKUP(F40,Tabelle1!A:B,2,0)</f>
        <v>#REF!</v>
      </c>
      <c r="H40" s="139" t="e">
        <f>VLOOKUP(F40,Tabelle1!A:B,3,0)</f>
        <v>#REF!</v>
      </c>
      <c r="I40" s="139" t="e">
        <f>VLOOKUP(H40,'BSG-Kürzel'!C:D,2,0)</f>
        <v>#REF!</v>
      </c>
      <c r="J40" s="160" t="e">
        <f>VLOOKUP(F40,Tabelle1!A:B,20,0)</f>
        <v>#REF!</v>
      </c>
      <c r="K40" s="161" t="e">
        <f>VLOOKUP(F40,Tabelle1!A:B,21,0)</f>
        <v>#REF!</v>
      </c>
      <c r="L40" s="162" t="e">
        <f>_xlfn.AGGREGATE(14,6,Tabelle1!#REF!,ROW()-2)</f>
        <v>#REF!</v>
      </c>
      <c r="M40" s="162" t="e">
        <f>VLOOKUP(F40,Tabelle1!A:B,5,0)</f>
        <v>#REF!</v>
      </c>
    </row>
    <row r="41" spans="1:13" x14ac:dyDescent="0.2">
      <c r="A41" s="144" t="s">
        <v>1437</v>
      </c>
      <c r="B41" s="102">
        <f>HLOOKUP(A41,[1]Zaehler!$A$2:$Q$3,2,0)</f>
        <v>14</v>
      </c>
      <c r="D41" s="168" t="e">
        <f t="shared" si="0"/>
        <v>#REF!</v>
      </c>
      <c r="E41" s="139"/>
      <c r="F41" s="143" t="e">
        <f>INDEX(Tabelle1!A:A,_xlfn.AGGREGATE(14,6,ROW(Tabelle1!#REF!)/(Tabelle1!#REF!=L41),COUNTIF($L$3:L41,L41)),1)</f>
        <v>#REF!</v>
      </c>
      <c r="G41" s="139" t="e">
        <f>VLOOKUP(F41,Tabelle1!A:B,2,0)</f>
        <v>#REF!</v>
      </c>
      <c r="H41" s="139" t="e">
        <f>VLOOKUP(F41,Tabelle1!A:B,3,0)</f>
        <v>#REF!</v>
      </c>
      <c r="I41" s="139" t="e">
        <f>VLOOKUP(H41,'BSG-Kürzel'!C:D,2,0)</f>
        <v>#REF!</v>
      </c>
      <c r="J41" s="160" t="e">
        <f>VLOOKUP(F41,Tabelle1!A:B,20,0)</f>
        <v>#REF!</v>
      </c>
      <c r="K41" s="161" t="e">
        <f>VLOOKUP(F41,Tabelle1!A:B,21,0)</f>
        <v>#REF!</v>
      </c>
      <c r="L41" s="162" t="e">
        <f>_xlfn.AGGREGATE(14,6,Tabelle1!#REF!,ROW()-2)</f>
        <v>#REF!</v>
      </c>
      <c r="M41" s="162" t="e">
        <f>VLOOKUP(F41,Tabelle1!A:B,5,0)</f>
        <v>#REF!</v>
      </c>
    </row>
    <row r="42" spans="1:13" x14ac:dyDescent="0.2">
      <c r="B42" s="102"/>
      <c r="D42" s="168" t="e">
        <f t="shared" si="0"/>
        <v>#REF!</v>
      </c>
      <c r="E42" s="139"/>
      <c r="F42" s="143" t="e">
        <f>INDEX(Tabelle1!A:A,_xlfn.AGGREGATE(14,6,ROW(Tabelle1!#REF!)/(Tabelle1!#REF!=L42),COUNTIF($L$3:L42,L42)),1)</f>
        <v>#REF!</v>
      </c>
      <c r="G42" s="139" t="e">
        <f>VLOOKUP(F42,Tabelle1!A:B,2,0)</f>
        <v>#REF!</v>
      </c>
      <c r="H42" s="139" t="e">
        <f>VLOOKUP(F42,Tabelle1!A:B,3,0)</f>
        <v>#REF!</v>
      </c>
      <c r="I42" s="139" t="e">
        <f>VLOOKUP(H42,'BSG-Kürzel'!C:D,2,0)</f>
        <v>#REF!</v>
      </c>
      <c r="J42" s="160" t="e">
        <f>VLOOKUP(F42,Tabelle1!A:B,20,0)</f>
        <v>#REF!</v>
      </c>
      <c r="K42" s="161" t="e">
        <f>VLOOKUP(F42,Tabelle1!A:B,21,0)</f>
        <v>#REF!</v>
      </c>
      <c r="L42" s="162" t="e">
        <f>_xlfn.AGGREGATE(14,6,Tabelle1!#REF!,ROW()-2)</f>
        <v>#REF!</v>
      </c>
      <c r="M42" s="162" t="e">
        <f>VLOOKUP(F42,Tabelle1!A:B,5,0)</f>
        <v>#REF!</v>
      </c>
    </row>
    <row r="43" spans="1:13" x14ac:dyDescent="0.2">
      <c r="A43" s="144" t="s">
        <v>1376</v>
      </c>
      <c r="B43" s="102">
        <f>HLOOKUP(A43,[1]Zaehler!$A$2:$Q$3,2,0)</f>
        <v>14</v>
      </c>
      <c r="D43" s="168" t="e">
        <f t="shared" si="0"/>
        <v>#REF!</v>
      </c>
      <c r="E43" s="139"/>
      <c r="F43" s="143" t="e">
        <f>INDEX(Tabelle1!A:A,_xlfn.AGGREGATE(14,6,ROW(Tabelle1!#REF!)/(Tabelle1!#REF!=L43),COUNTIF($L$3:L43,L43)),1)</f>
        <v>#REF!</v>
      </c>
      <c r="G43" s="139" t="e">
        <f>VLOOKUP(F43,Tabelle1!A:B,2,0)</f>
        <v>#REF!</v>
      </c>
      <c r="H43" s="139" t="e">
        <f>VLOOKUP(F43,Tabelle1!A:B,3,0)</f>
        <v>#REF!</v>
      </c>
      <c r="I43" s="139" t="e">
        <f>VLOOKUP(H43,'BSG-Kürzel'!C:D,2,0)</f>
        <v>#REF!</v>
      </c>
      <c r="J43" s="160" t="e">
        <f>VLOOKUP(F43,Tabelle1!A:B,20,0)</f>
        <v>#REF!</v>
      </c>
      <c r="K43" s="161" t="e">
        <f>VLOOKUP(F43,Tabelle1!A:B,21,0)</f>
        <v>#REF!</v>
      </c>
      <c r="L43" s="162" t="e">
        <f>_xlfn.AGGREGATE(14,6,Tabelle1!#REF!,ROW()-2)</f>
        <v>#REF!</v>
      </c>
      <c r="M43" s="162" t="e">
        <f>VLOOKUP(F43,Tabelle1!A:B,5,0)</f>
        <v>#REF!</v>
      </c>
    </row>
    <row r="44" spans="1:13" x14ac:dyDescent="0.2">
      <c r="A44" s="144" t="s">
        <v>1377</v>
      </c>
      <c r="B44" s="102">
        <f>HLOOKUP(A44,[1]Zaehler!$A$2:$Q$3,2,0)</f>
        <v>14</v>
      </c>
      <c r="D44" s="168" t="e">
        <f t="shared" si="0"/>
        <v>#REF!</v>
      </c>
      <c r="E44" s="139"/>
      <c r="F44" s="143" t="e">
        <f>INDEX(Tabelle1!A:A,_xlfn.AGGREGATE(14,6,ROW(Tabelle1!#REF!)/(Tabelle1!#REF!=L44),COUNTIF($L$3:L44,L44)),1)</f>
        <v>#REF!</v>
      </c>
      <c r="G44" s="139" t="e">
        <f>VLOOKUP(F44,Tabelle1!A:B,2,0)</f>
        <v>#REF!</v>
      </c>
      <c r="H44" s="139" t="e">
        <f>VLOOKUP(F44,Tabelle1!A:B,3,0)</f>
        <v>#REF!</v>
      </c>
      <c r="I44" s="139" t="e">
        <f>VLOOKUP(H44,'BSG-Kürzel'!C:D,2,0)</f>
        <v>#REF!</v>
      </c>
      <c r="J44" s="160" t="e">
        <f>VLOOKUP(F44,Tabelle1!A:B,20,0)</f>
        <v>#REF!</v>
      </c>
      <c r="K44" s="161" t="e">
        <f>VLOOKUP(F44,Tabelle1!A:B,21,0)</f>
        <v>#REF!</v>
      </c>
      <c r="L44" s="162" t="e">
        <f>_xlfn.AGGREGATE(14,6,Tabelle1!#REF!,ROW()-2)</f>
        <v>#REF!</v>
      </c>
      <c r="M44" s="162" t="e">
        <f>VLOOKUP(F44,Tabelle1!A:B,5,0)</f>
        <v>#REF!</v>
      </c>
    </row>
    <row r="45" spans="1:13" x14ac:dyDescent="0.2">
      <c r="A45" s="144" t="s">
        <v>1378</v>
      </c>
      <c r="B45" s="102">
        <f>HLOOKUP(A45,[1]Zaehler!$A$2:$Q$3,2,0)</f>
        <v>14</v>
      </c>
      <c r="D45" s="168" t="e">
        <f t="shared" si="0"/>
        <v>#REF!</v>
      </c>
      <c r="E45" s="139"/>
      <c r="F45" s="143" t="e">
        <f>INDEX(Tabelle1!A:A,_xlfn.AGGREGATE(14,6,ROW(Tabelle1!#REF!)/(Tabelle1!#REF!=L45),COUNTIF($L$3:L45,L45)),1)</f>
        <v>#REF!</v>
      </c>
      <c r="G45" s="139" t="e">
        <f>VLOOKUP(F45,Tabelle1!A:B,2,0)</f>
        <v>#REF!</v>
      </c>
      <c r="H45" s="139" t="e">
        <f>VLOOKUP(F45,Tabelle1!A:B,3,0)</f>
        <v>#REF!</v>
      </c>
      <c r="I45" s="139" t="e">
        <f>VLOOKUP(H45,'BSG-Kürzel'!C:D,2,0)</f>
        <v>#REF!</v>
      </c>
      <c r="J45" s="160" t="e">
        <f>VLOOKUP(F45,Tabelle1!A:B,20,0)</f>
        <v>#REF!</v>
      </c>
      <c r="K45" s="161" t="e">
        <f>VLOOKUP(F45,Tabelle1!A:B,21,0)</f>
        <v>#REF!</v>
      </c>
      <c r="L45" s="162" t="e">
        <f>_xlfn.AGGREGATE(14,6,Tabelle1!#REF!,ROW()-2)</f>
        <v>#REF!</v>
      </c>
      <c r="M45" s="162" t="e">
        <f>VLOOKUP(F45,Tabelle1!A:B,5,0)</f>
        <v>#REF!</v>
      </c>
    </row>
    <row r="46" spans="1:13" x14ac:dyDescent="0.2">
      <c r="A46" s="144" t="s">
        <v>1379</v>
      </c>
      <c r="B46" s="102">
        <f>HLOOKUP(A46,[1]Zaehler!$A$2:$Q$3,2,0)</f>
        <v>14</v>
      </c>
      <c r="D46" s="168" t="e">
        <f t="shared" si="0"/>
        <v>#REF!</v>
      </c>
      <c r="E46" s="139"/>
      <c r="F46" s="143" t="e">
        <f>INDEX(Tabelle1!A:A,_xlfn.AGGREGATE(14,6,ROW(Tabelle1!#REF!)/(Tabelle1!#REF!=L46),COUNTIF($L$3:L46,L46)),1)</f>
        <v>#REF!</v>
      </c>
      <c r="G46" s="139" t="e">
        <f>VLOOKUP(F46,Tabelle1!A:B,2,0)</f>
        <v>#REF!</v>
      </c>
      <c r="H46" s="139" t="e">
        <f>VLOOKUP(F46,Tabelle1!A:B,3,0)</f>
        <v>#REF!</v>
      </c>
      <c r="I46" s="139" t="e">
        <f>VLOOKUP(H46,'BSG-Kürzel'!C:D,2,0)</f>
        <v>#REF!</v>
      </c>
      <c r="J46" s="160" t="e">
        <f>VLOOKUP(F46,Tabelle1!A:B,20,0)</f>
        <v>#REF!</v>
      </c>
      <c r="K46" s="161" t="e">
        <f>VLOOKUP(F46,Tabelle1!A:B,21,0)</f>
        <v>#REF!</v>
      </c>
      <c r="L46" s="162" t="e">
        <f>_xlfn.AGGREGATE(14,6,Tabelle1!#REF!,ROW()-2)</f>
        <v>#REF!</v>
      </c>
      <c r="M46" s="162" t="e">
        <f>VLOOKUP(F46,Tabelle1!A:B,5,0)</f>
        <v>#REF!</v>
      </c>
    </row>
    <row r="47" spans="1:13" x14ac:dyDescent="0.2">
      <c r="B47" s="102"/>
      <c r="D47" s="168" t="e">
        <f t="shared" si="0"/>
        <v>#REF!</v>
      </c>
      <c r="E47" s="139"/>
      <c r="F47" s="143" t="e">
        <f>INDEX(Tabelle1!A:A,_xlfn.AGGREGATE(14,6,ROW(Tabelle1!#REF!)/(Tabelle1!#REF!=L47),COUNTIF($L$3:L47,L47)),1)</f>
        <v>#REF!</v>
      </c>
      <c r="G47" s="139" t="e">
        <f>VLOOKUP(F47,Tabelle1!A:B,2,0)</f>
        <v>#REF!</v>
      </c>
      <c r="H47" s="139" t="e">
        <f>VLOOKUP(F47,Tabelle1!A:B,3,0)</f>
        <v>#REF!</v>
      </c>
      <c r="I47" s="139" t="e">
        <f>VLOOKUP(H47,'BSG-Kürzel'!C:D,2,0)</f>
        <v>#REF!</v>
      </c>
      <c r="J47" s="160" t="e">
        <f>VLOOKUP(F47,Tabelle1!A:B,20,0)</f>
        <v>#REF!</v>
      </c>
      <c r="K47" s="161" t="e">
        <f>VLOOKUP(F47,Tabelle1!A:B,21,0)</f>
        <v>#REF!</v>
      </c>
      <c r="L47" s="162" t="e">
        <f>_xlfn.AGGREGATE(14,6,Tabelle1!#REF!,ROW()-2)</f>
        <v>#REF!</v>
      </c>
      <c r="M47" s="162" t="e">
        <f>VLOOKUP(F47,Tabelle1!A:B,5,0)</f>
        <v>#REF!</v>
      </c>
    </row>
    <row r="48" spans="1:13" x14ac:dyDescent="0.2">
      <c r="D48" s="168" t="e">
        <f t="shared" si="0"/>
        <v>#REF!</v>
      </c>
      <c r="E48" s="139"/>
      <c r="F48" s="143" t="e">
        <f>INDEX(Tabelle1!A:A,_xlfn.AGGREGATE(14,6,ROW(Tabelle1!#REF!)/(Tabelle1!#REF!=L48),COUNTIF($L$3:L48,L48)),1)</f>
        <v>#REF!</v>
      </c>
      <c r="G48" s="139" t="e">
        <f>VLOOKUP(F48,Tabelle1!A:B,2,0)</f>
        <v>#REF!</v>
      </c>
      <c r="H48" s="139" t="e">
        <f>VLOOKUP(F48,Tabelle1!A:B,3,0)</f>
        <v>#REF!</v>
      </c>
      <c r="I48" s="139" t="e">
        <f>VLOOKUP(H48,'BSG-Kürzel'!C:D,2,0)</f>
        <v>#REF!</v>
      </c>
      <c r="J48" s="160" t="e">
        <f>VLOOKUP(F48,Tabelle1!A:B,20,0)</f>
        <v>#REF!</v>
      </c>
      <c r="K48" s="161" t="e">
        <f>VLOOKUP(F48,Tabelle1!A:B,21,0)</f>
        <v>#REF!</v>
      </c>
      <c r="L48" s="162" t="e">
        <f>_xlfn.AGGREGATE(14,6,Tabelle1!#REF!,ROW()-2)</f>
        <v>#REF!</v>
      </c>
      <c r="M48" s="162" t="e">
        <f>VLOOKUP(F48,Tabelle1!A:B,5,0)</f>
        <v>#REF!</v>
      </c>
    </row>
    <row r="49" spans="2:13" x14ac:dyDescent="0.2">
      <c r="D49" s="168" t="e">
        <f t="shared" si="0"/>
        <v>#REF!</v>
      </c>
      <c r="E49" s="139"/>
      <c r="F49" s="143" t="e">
        <f>INDEX(Tabelle1!A:A,_xlfn.AGGREGATE(14,6,ROW(Tabelle1!#REF!)/(Tabelle1!#REF!=L49),COUNTIF($L$3:L49,L49)),1)</f>
        <v>#REF!</v>
      </c>
      <c r="G49" s="139" t="e">
        <f>VLOOKUP(F49,Tabelle1!A:B,2,0)</f>
        <v>#REF!</v>
      </c>
      <c r="H49" s="139" t="e">
        <f>VLOOKUP(F49,Tabelle1!A:B,3,0)</f>
        <v>#REF!</v>
      </c>
      <c r="I49" s="139" t="e">
        <f>VLOOKUP(H49,'BSG-Kürzel'!C:D,2,0)</f>
        <v>#REF!</v>
      </c>
      <c r="J49" s="160" t="e">
        <f>VLOOKUP(F49,Tabelle1!A:B,20,0)</f>
        <v>#REF!</v>
      </c>
      <c r="K49" s="161" t="e">
        <f>VLOOKUP(F49,Tabelle1!A:B,21,0)</f>
        <v>#REF!</v>
      </c>
      <c r="L49" s="162" t="e">
        <f>_xlfn.AGGREGATE(14,6,Tabelle1!#REF!,ROW()-2)</f>
        <v>#REF!</v>
      </c>
      <c r="M49" s="162" t="e">
        <f>VLOOKUP(F49,Tabelle1!A:B,5,0)</f>
        <v>#REF!</v>
      </c>
    </row>
    <row r="50" spans="2:13" x14ac:dyDescent="0.2">
      <c r="B50" s="102"/>
      <c r="D50" s="168" t="e">
        <f t="shared" si="0"/>
        <v>#REF!</v>
      </c>
      <c r="E50" s="139"/>
      <c r="F50" s="143" t="e">
        <f>INDEX(Tabelle1!A:A,_xlfn.AGGREGATE(14,6,ROW(Tabelle1!#REF!)/(Tabelle1!#REF!=L50),COUNTIF($L$3:L50,L50)),1)</f>
        <v>#REF!</v>
      </c>
      <c r="G50" s="139" t="e">
        <f>VLOOKUP(F50,Tabelle1!A:B,2,0)</f>
        <v>#REF!</v>
      </c>
      <c r="H50" s="139" t="e">
        <f>VLOOKUP(F50,Tabelle1!A:B,3,0)</f>
        <v>#REF!</v>
      </c>
      <c r="I50" s="139" t="e">
        <f>VLOOKUP(H50,'BSG-Kürzel'!C:D,2,0)</f>
        <v>#REF!</v>
      </c>
      <c r="J50" s="160" t="e">
        <f>VLOOKUP(F50,Tabelle1!A:B,20,0)</f>
        <v>#REF!</v>
      </c>
      <c r="K50" s="161" t="e">
        <f>VLOOKUP(F50,Tabelle1!A:B,21,0)</f>
        <v>#REF!</v>
      </c>
      <c r="L50" s="162" t="e">
        <f>_xlfn.AGGREGATE(14,6,Tabelle1!#REF!,ROW()-2)</f>
        <v>#REF!</v>
      </c>
      <c r="M50" s="162" t="e">
        <f>VLOOKUP(F50,Tabelle1!A:B,5,0)</f>
        <v>#REF!</v>
      </c>
    </row>
    <row r="51" spans="2:13" x14ac:dyDescent="0.2">
      <c r="B51" s="102"/>
      <c r="D51" s="168" t="e">
        <f t="shared" si="0"/>
        <v>#REF!</v>
      </c>
      <c r="E51" s="139"/>
      <c r="F51" s="143" t="e">
        <f>INDEX(Tabelle1!A:A,_xlfn.AGGREGATE(14,6,ROW(Tabelle1!#REF!)/(Tabelle1!#REF!=L51),COUNTIF($L$3:L51,L51)),1)</f>
        <v>#REF!</v>
      </c>
      <c r="G51" s="139" t="e">
        <f>VLOOKUP(F51,Tabelle1!A:B,2,0)</f>
        <v>#REF!</v>
      </c>
      <c r="H51" s="139" t="e">
        <f>VLOOKUP(F51,Tabelle1!A:B,3,0)</f>
        <v>#REF!</v>
      </c>
      <c r="I51" s="139" t="e">
        <f>VLOOKUP(H51,'BSG-Kürzel'!C:D,2,0)</f>
        <v>#REF!</v>
      </c>
      <c r="J51" s="160" t="e">
        <f>VLOOKUP(F51,Tabelle1!A:B,20,0)</f>
        <v>#REF!</v>
      </c>
      <c r="K51" s="161" t="e">
        <f>VLOOKUP(F51,Tabelle1!A:B,21,0)</f>
        <v>#REF!</v>
      </c>
      <c r="L51" s="162" t="e">
        <f>_xlfn.AGGREGATE(14,6,Tabelle1!#REF!,ROW()-2)</f>
        <v>#REF!</v>
      </c>
      <c r="M51" s="162" t="e">
        <f>VLOOKUP(F51,Tabelle1!A:B,5,0)</f>
        <v>#REF!</v>
      </c>
    </row>
    <row r="52" spans="2:13" x14ac:dyDescent="0.2">
      <c r="B52" s="102"/>
      <c r="D52" s="168" t="e">
        <f t="shared" si="0"/>
        <v>#REF!</v>
      </c>
      <c r="E52" s="139"/>
      <c r="F52" s="143" t="e">
        <f>INDEX(Tabelle1!A:A,_xlfn.AGGREGATE(14,6,ROW(Tabelle1!#REF!)/(Tabelle1!#REF!=L52),COUNTIF($L$3:L52,L52)),1)</f>
        <v>#REF!</v>
      </c>
      <c r="G52" s="139" t="e">
        <f>VLOOKUP(F52,Tabelle1!A:B,2,0)</f>
        <v>#REF!</v>
      </c>
      <c r="H52" s="139" t="e">
        <f>VLOOKUP(F52,Tabelle1!A:B,3,0)</f>
        <v>#REF!</v>
      </c>
      <c r="I52" s="139" t="e">
        <f>VLOOKUP(H52,'BSG-Kürzel'!C:D,2,0)</f>
        <v>#REF!</v>
      </c>
      <c r="J52" s="160" t="e">
        <f>VLOOKUP(F52,Tabelle1!A:B,20,0)</f>
        <v>#REF!</v>
      </c>
      <c r="K52" s="161" t="e">
        <f>VLOOKUP(F52,Tabelle1!A:B,21,0)</f>
        <v>#REF!</v>
      </c>
      <c r="L52" s="162" t="e">
        <f>_xlfn.AGGREGATE(14,6,Tabelle1!#REF!,ROW()-2)</f>
        <v>#REF!</v>
      </c>
      <c r="M52" s="162" t="e">
        <f>VLOOKUP(F52,Tabelle1!A:B,5,0)</f>
        <v>#REF!</v>
      </c>
    </row>
    <row r="53" spans="2:13" x14ac:dyDescent="0.2">
      <c r="B53" s="102"/>
      <c r="D53" s="168" t="e">
        <f t="shared" si="0"/>
        <v>#REF!</v>
      </c>
      <c r="E53" s="139"/>
      <c r="F53" s="143" t="e">
        <f>INDEX(Tabelle1!A:A,_xlfn.AGGREGATE(14,6,ROW(Tabelle1!#REF!)/(Tabelle1!#REF!=L53),COUNTIF($L$3:L53,L53)),1)</f>
        <v>#REF!</v>
      </c>
      <c r="G53" s="139" t="e">
        <f>VLOOKUP(F53,Tabelle1!A:B,2,0)</f>
        <v>#REF!</v>
      </c>
      <c r="H53" s="139" t="e">
        <f>VLOOKUP(F53,Tabelle1!A:B,3,0)</f>
        <v>#REF!</v>
      </c>
      <c r="I53" s="139" t="e">
        <f>VLOOKUP(H53,'BSG-Kürzel'!C:D,2,0)</f>
        <v>#REF!</v>
      </c>
      <c r="J53" s="160" t="e">
        <f>VLOOKUP(F53,Tabelle1!A:B,20,0)</f>
        <v>#REF!</v>
      </c>
      <c r="K53" s="161" t="e">
        <f>VLOOKUP(F53,Tabelle1!A:B,21,0)</f>
        <v>#REF!</v>
      </c>
      <c r="L53" s="162" t="e">
        <f>_xlfn.AGGREGATE(14,6,Tabelle1!#REF!,ROW()-2)</f>
        <v>#REF!</v>
      </c>
      <c r="M53" s="162" t="e">
        <f>VLOOKUP(F53,Tabelle1!A:B,5,0)</f>
        <v>#REF!</v>
      </c>
    </row>
    <row r="54" spans="2:13" x14ac:dyDescent="0.2">
      <c r="B54" s="102"/>
      <c r="D54" s="168" t="e">
        <f t="shared" si="0"/>
        <v>#REF!</v>
      </c>
      <c r="E54" s="139"/>
      <c r="F54" s="143" t="e">
        <f>INDEX(Tabelle1!A:A,_xlfn.AGGREGATE(14,6,ROW(Tabelle1!#REF!)/(Tabelle1!#REF!=L54),COUNTIF($L$3:L54,L54)),1)</f>
        <v>#REF!</v>
      </c>
      <c r="G54" s="139" t="e">
        <f>VLOOKUP(F54,Tabelle1!A:B,2,0)</f>
        <v>#REF!</v>
      </c>
      <c r="H54" s="139" t="e">
        <f>VLOOKUP(F54,Tabelle1!A:B,3,0)</f>
        <v>#REF!</v>
      </c>
      <c r="I54" s="139" t="e">
        <f>VLOOKUP(H54,'BSG-Kürzel'!C:D,2,0)</f>
        <v>#REF!</v>
      </c>
      <c r="J54" s="160" t="e">
        <f>VLOOKUP(F54,Tabelle1!A:B,20,0)</f>
        <v>#REF!</v>
      </c>
      <c r="K54" s="161" t="e">
        <f>VLOOKUP(F54,Tabelle1!A:B,21,0)</f>
        <v>#REF!</v>
      </c>
      <c r="L54" s="162" t="e">
        <f>_xlfn.AGGREGATE(14,6,Tabelle1!#REF!,ROW()-2)</f>
        <v>#REF!</v>
      </c>
      <c r="M54" s="162" t="e">
        <f>VLOOKUP(F54,Tabelle1!A:B,5,0)</f>
        <v>#REF!</v>
      </c>
    </row>
    <row r="55" spans="2:13" x14ac:dyDescent="0.2">
      <c r="B55" s="102"/>
      <c r="D55" s="168" t="e">
        <f t="shared" si="0"/>
        <v>#REF!</v>
      </c>
      <c r="E55" s="139"/>
      <c r="F55" s="143" t="e">
        <f>INDEX(Tabelle1!A:A,_xlfn.AGGREGATE(14,6,ROW(Tabelle1!#REF!)/(Tabelle1!#REF!=L55),COUNTIF($L$3:L55,L55)),1)</f>
        <v>#REF!</v>
      </c>
      <c r="G55" s="139" t="e">
        <f>VLOOKUP(F55,Tabelle1!A:B,2,0)</f>
        <v>#REF!</v>
      </c>
      <c r="H55" s="139" t="e">
        <f>VLOOKUP(F55,Tabelle1!A:B,3,0)</f>
        <v>#REF!</v>
      </c>
      <c r="I55" s="139" t="e">
        <f>VLOOKUP(H55,'BSG-Kürzel'!C:D,2,0)</f>
        <v>#REF!</v>
      </c>
      <c r="J55" s="160" t="e">
        <f>VLOOKUP(F55,Tabelle1!A:B,20,0)</f>
        <v>#REF!</v>
      </c>
      <c r="K55" s="161" t="e">
        <f>VLOOKUP(F55,Tabelle1!A:B,21,0)</f>
        <v>#REF!</v>
      </c>
      <c r="L55" s="162" t="e">
        <f>_xlfn.AGGREGATE(14,6,Tabelle1!#REF!,ROW()-2)</f>
        <v>#REF!</v>
      </c>
      <c r="M55" s="162" t="e">
        <f>VLOOKUP(F55,Tabelle1!A:B,5,0)</f>
        <v>#REF!</v>
      </c>
    </row>
    <row r="56" spans="2:13" x14ac:dyDescent="0.2">
      <c r="B56" s="102"/>
      <c r="D56" s="168" t="e">
        <f t="shared" si="0"/>
        <v>#REF!</v>
      </c>
      <c r="E56" s="139"/>
      <c r="F56" s="143" t="e">
        <f>INDEX(Tabelle1!A:A,_xlfn.AGGREGATE(14,6,ROW(Tabelle1!#REF!)/(Tabelle1!#REF!=L56),COUNTIF($L$3:L56,L56)),1)</f>
        <v>#REF!</v>
      </c>
      <c r="G56" s="139" t="e">
        <f>VLOOKUP(F56,Tabelle1!A:B,2,0)</f>
        <v>#REF!</v>
      </c>
      <c r="H56" s="139" t="e">
        <f>VLOOKUP(F56,Tabelle1!A:B,3,0)</f>
        <v>#REF!</v>
      </c>
      <c r="I56" s="139" t="e">
        <f>VLOOKUP(H56,'BSG-Kürzel'!C:D,2,0)</f>
        <v>#REF!</v>
      </c>
      <c r="J56" s="160" t="e">
        <f>VLOOKUP(F56,Tabelle1!A:B,20,0)</f>
        <v>#REF!</v>
      </c>
      <c r="K56" s="161" t="e">
        <f>VLOOKUP(F56,Tabelle1!A:B,21,0)</f>
        <v>#REF!</v>
      </c>
      <c r="L56" s="162" t="e">
        <f>_xlfn.AGGREGATE(14,6,Tabelle1!#REF!,ROW()-2)</f>
        <v>#REF!</v>
      </c>
      <c r="M56" s="162" t="e">
        <f>VLOOKUP(F56,Tabelle1!A:B,5,0)</f>
        <v>#REF!</v>
      </c>
    </row>
    <row r="57" spans="2:13" x14ac:dyDescent="0.2">
      <c r="B57" s="102"/>
      <c r="D57" s="168" t="e">
        <f t="shared" si="0"/>
        <v>#REF!</v>
      </c>
      <c r="E57" s="139"/>
      <c r="F57" s="143" t="e">
        <f>INDEX(Tabelle1!A:A,_xlfn.AGGREGATE(14,6,ROW(Tabelle1!#REF!)/(Tabelle1!#REF!=L57),COUNTIF($L$3:L57,L57)),1)</f>
        <v>#REF!</v>
      </c>
      <c r="G57" s="139" t="e">
        <f>VLOOKUP(F57,Tabelle1!A:B,2,0)</f>
        <v>#REF!</v>
      </c>
      <c r="H57" s="139" t="e">
        <f>VLOOKUP(F57,Tabelle1!A:B,3,0)</f>
        <v>#REF!</v>
      </c>
      <c r="I57" s="139" t="e">
        <f>VLOOKUP(H57,'BSG-Kürzel'!C:D,2,0)</f>
        <v>#REF!</v>
      </c>
      <c r="J57" s="160" t="e">
        <f>VLOOKUP(F57,Tabelle1!A:B,20,0)</f>
        <v>#REF!</v>
      </c>
      <c r="K57" s="161" t="e">
        <f>VLOOKUP(F57,Tabelle1!A:B,21,0)</f>
        <v>#REF!</v>
      </c>
      <c r="L57" s="162" t="e">
        <f>_xlfn.AGGREGATE(14,6,Tabelle1!#REF!,ROW()-2)</f>
        <v>#REF!</v>
      </c>
      <c r="M57" s="162" t="e">
        <f>VLOOKUP(F57,Tabelle1!A:B,5,0)</f>
        <v>#REF!</v>
      </c>
    </row>
    <row r="58" spans="2:13" x14ac:dyDescent="0.2">
      <c r="D58" s="168" t="e">
        <f t="shared" si="0"/>
        <v>#REF!</v>
      </c>
      <c r="E58" s="139"/>
      <c r="F58" s="143" t="e">
        <f>INDEX(Tabelle1!A:A,_xlfn.AGGREGATE(14,6,ROW(Tabelle1!#REF!)/(Tabelle1!#REF!=L58),COUNTIF($L$3:L58,L58)),1)</f>
        <v>#REF!</v>
      </c>
      <c r="G58" s="139" t="e">
        <f>VLOOKUP(F58,Tabelle1!A:B,2,0)</f>
        <v>#REF!</v>
      </c>
      <c r="H58" s="139" t="e">
        <f>VLOOKUP(F58,Tabelle1!A:B,3,0)</f>
        <v>#REF!</v>
      </c>
      <c r="I58" s="139" t="e">
        <f>VLOOKUP(H58,'BSG-Kürzel'!C:D,2,0)</f>
        <v>#REF!</v>
      </c>
      <c r="J58" s="160" t="e">
        <f>VLOOKUP(F58,Tabelle1!A:B,20,0)</f>
        <v>#REF!</v>
      </c>
      <c r="K58" s="161" t="e">
        <f>VLOOKUP(F58,Tabelle1!A:B,21,0)</f>
        <v>#REF!</v>
      </c>
      <c r="L58" s="162" t="e">
        <f>_xlfn.AGGREGATE(14,6,Tabelle1!#REF!,ROW()-2)</f>
        <v>#REF!</v>
      </c>
      <c r="M58" s="162" t="e">
        <f>VLOOKUP(F58,Tabelle1!A:B,5,0)</f>
        <v>#REF!</v>
      </c>
    </row>
    <row r="59" spans="2:13" x14ac:dyDescent="0.2">
      <c r="D59" s="168" t="e">
        <f t="shared" si="0"/>
        <v>#REF!</v>
      </c>
      <c r="E59" s="139"/>
      <c r="F59" s="143" t="e">
        <f>INDEX(Tabelle1!A:A,_xlfn.AGGREGATE(14,6,ROW(Tabelle1!#REF!)/(Tabelle1!#REF!=L59),COUNTIF($L$3:L59,L59)),1)</f>
        <v>#REF!</v>
      </c>
      <c r="G59" s="139" t="e">
        <f>VLOOKUP(F59,Tabelle1!A:B,2,0)</f>
        <v>#REF!</v>
      </c>
      <c r="H59" s="139" t="e">
        <f>VLOOKUP(F59,Tabelle1!A:B,3,0)</f>
        <v>#REF!</v>
      </c>
      <c r="I59" s="139" t="e">
        <f>VLOOKUP(H59,'BSG-Kürzel'!C:D,2,0)</f>
        <v>#REF!</v>
      </c>
      <c r="J59" s="160" t="e">
        <f>VLOOKUP(F59,Tabelle1!A:B,20,0)</f>
        <v>#REF!</v>
      </c>
      <c r="K59" s="161" t="e">
        <f>VLOOKUP(F59,Tabelle1!A:B,21,0)</f>
        <v>#REF!</v>
      </c>
      <c r="L59" s="162" t="e">
        <f>_xlfn.AGGREGATE(14,6,Tabelle1!#REF!,ROW()-2)</f>
        <v>#REF!</v>
      </c>
      <c r="M59" s="162" t="e">
        <f>VLOOKUP(F59,Tabelle1!A:B,5,0)</f>
        <v>#REF!</v>
      </c>
    </row>
    <row r="60" spans="2:13" x14ac:dyDescent="0.2">
      <c r="D60" s="168" t="e">
        <f t="shared" si="0"/>
        <v>#REF!</v>
      </c>
      <c r="E60" s="139"/>
      <c r="F60" s="143" t="e">
        <f>INDEX(Tabelle1!A:A,_xlfn.AGGREGATE(14,6,ROW(Tabelle1!#REF!)/(Tabelle1!#REF!=L60),COUNTIF($L$3:L60,L60)),1)</f>
        <v>#REF!</v>
      </c>
      <c r="G60" s="139" t="e">
        <f>VLOOKUP(F60,Tabelle1!A:B,2,0)</f>
        <v>#REF!</v>
      </c>
      <c r="H60" s="139" t="e">
        <f>VLOOKUP(F60,Tabelle1!A:B,3,0)</f>
        <v>#REF!</v>
      </c>
      <c r="I60" s="139" t="e">
        <f>VLOOKUP(H60,'BSG-Kürzel'!C:D,2,0)</f>
        <v>#REF!</v>
      </c>
      <c r="J60" s="160" t="e">
        <f>VLOOKUP(F60,Tabelle1!A:B,20,0)</f>
        <v>#REF!</v>
      </c>
      <c r="K60" s="161" t="e">
        <f>VLOOKUP(F60,Tabelle1!A:B,21,0)</f>
        <v>#REF!</v>
      </c>
      <c r="L60" s="162" t="e">
        <f>_xlfn.AGGREGATE(14,6,Tabelle1!#REF!,ROW()-2)</f>
        <v>#REF!</v>
      </c>
      <c r="M60" s="162" t="e">
        <f>VLOOKUP(F60,Tabelle1!A:B,5,0)</f>
        <v>#REF!</v>
      </c>
    </row>
    <row r="61" spans="2:13" x14ac:dyDescent="0.2">
      <c r="D61" s="168" t="e">
        <f t="shared" si="0"/>
        <v>#REF!</v>
      </c>
      <c r="E61" s="139"/>
      <c r="F61" s="143" t="e">
        <f>INDEX(Tabelle1!A:A,_xlfn.AGGREGATE(14,6,ROW(Tabelle1!#REF!)/(Tabelle1!#REF!=L61),COUNTIF($L$3:L61,L61)),1)</f>
        <v>#REF!</v>
      </c>
      <c r="G61" s="139" t="e">
        <f>VLOOKUP(F61,Tabelle1!A:B,2,0)</f>
        <v>#REF!</v>
      </c>
      <c r="H61" s="139" t="e">
        <f>VLOOKUP(F61,Tabelle1!A:B,3,0)</f>
        <v>#REF!</v>
      </c>
      <c r="I61" s="139" t="e">
        <f>VLOOKUP(H61,'BSG-Kürzel'!C:D,2,0)</f>
        <v>#REF!</v>
      </c>
      <c r="J61" s="160" t="e">
        <f>VLOOKUP(F61,Tabelle1!A:B,20,0)</f>
        <v>#REF!</v>
      </c>
      <c r="K61" s="161" t="e">
        <f>VLOOKUP(F61,Tabelle1!A:B,21,0)</f>
        <v>#REF!</v>
      </c>
      <c r="L61" s="162" t="e">
        <f>_xlfn.AGGREGATE(14,6,Tabelle1!#REF!,ROW()-2)</f>
        <v>#REF!</v>
      </c>
      <c r="M61" s="162" t="e">
        <f>VLOOKUP(F61,Tabelle1!A:B,5,0)</f>
        <v>#REF!</v>
      </c>
    </row>
    <row r="62" spans="2:13" x14ac:dyDescent="0.2">
      <c r="D62" s="168" t="e">
        <f t="shared" si="0"/>
        <v>#REF!</v>
      </c>
      <c r="E62" s="139"/>
      <c r="F62" s="143" t="e">
        <f>INDEX(Tabelle1!A:A,_xlfn.AGGREGATE(14,6,ROW(Tabelle1!#REF!)/(Tabelle1!#REF!=L62),COUNTIF($L$3:L62,L62)),1)</f>
        <v>#REF!</v>
      </c>
      <c r="G62" s="139" t="e">
        <f>VLOOKUP(F62,Tabelle1!A:B,2,0)</f>
        <v>#REF!</v>
      </c>
      <c r="H62" s="139" t="e">
        <f>VLOOKUP(F62,Tabelle1!A:B,3,0)</f>
        <v>#REF!</v>
      </c>
      <c r="I62" s="139" t="e">
        <f>VLOOKUP(H62,'BSG-Kürzel'!C:D,2,0)</f>
        <v>#REF!</v>
      </c>
      <c r="J62" s="160" t="e">
        <f>VLOOKUP(F62,Tabelle1!A:B,20,0)</f>
        <v>#REF!</v>
      </c>
      <c r="K62" s="161" t="e">
        <f>VLOOKUP(F62,Tabelle1!A:B,21,0)</f>
        <v>#REF!</v>
      </c>
      <c r="L62" s="162" t="e">
        <f>_xlfn.AGGREGATE(14,6,Tabelle1!#REF!,ROW()-2)</f>
        <v>#REF!</v>
      </c>
      <c r="M62" s="162" t="e">
        <f>VLOOKUP(F62,Tabelle1!A:B,5,0)</f>
        <v>#REF!</v>
      </c>
    </row>
    <row r="63" spans="2:13" x14ac:dyDescent="0.2">
      <c r="D63" s="168" t="e">
        <f t="shared" si="0"/>
        <v>#REF!</v>
      </c>
      <c r="E63" s="139"/>
      <c r="F63" s="143" t="e">
        <f>INDEX(Tabelle1!A:A,_xlfn.AGGREGATE(14,6,ROW(Tabelle1!#REF!)/(Tabelle1!#REF!=L63),COUNTIF($L$3:L63,L63)),1)</f>
        <v>#REF!</v>
      </c>
      <c r="G63" s="139" t="e">
        <f>VLOOKUP(F63,Tabelle1!A:B,2,0)</f>
        <v>#REF!</v>
      </c>
      <c r="H63" s="139" t="e">
        <f>VLOOKUP(F63,Tabelle1!A:B,3,0)</f>
        <v>#REF!</v>
      </c>
      <c r="I63" s="139" t="e">
        <f>VLOOKUP(H63,'BSG-Kürzel'!C:D,2,0)</f>
        <v>#REF!</v>
      </c>
      <c r="J63" s="160" t="e">
        <f>VLOOKUP(F63,Tabelle1!A:B,20,0)</f>
        <v>#REF!</v>
      </c>
      <c r="K63" s="161" t="e">
        <f>VLOOKUP(F63,Tabelle1!A:B,21,0)</f>
        <v>#REF!</v>
      </c>
      <c r="L63" s="162" t="e">
        <f>_xlfn.AGGREGATE(14,6,Tabelle1!#REF!,ROW()-2)</f>
        <v>#REF!</v>
      </c>
      <c r="M63" s="162" t="e">
        <f>VLOOKUP(F63,Tabelle1!A:B,5,0)</f>
        <v>#REF!</v>
      </c>
    </row>
    <row r="64" spans="2:13" x14ac:dyDescent="0.2">
      <c r="D64" s="168" t="e">
        <f t="shared" si="0"/>
        <v>#REF!</v>
      </c>
      <c r="E64" s="139"/>
      <c r="F64" s="143" t="e">
        <f>INDEX(Tabelle1!A:A,_xlfn.AGGREGATE(14,6,ROW(Tabelle1!#REF!)/(Tabelle1!#REF!=L64),COUNTIF($L$3:L64,L64)),1)</f>
        <v>#REF!</v>
      </c>
      <c r="G64" s="139" t="e">
        <f>VLOOKUP(F64,Tabelle1!A:B,2,0)</f>
        <v>#REF!</v>
      </c>
      <c r="H64" s="139" t="e">
        <f>VLOOKUP(F64,Tabelle1!A:B,3,0)</f>
        <v>#REF!</v>
      </c>
      <c r="I64" s="139" t="e">
        <f>VLOOKUP(H64,'BSG-Kürzel'!C:D,2,0)</f>
        <v>#REF!</v>
      </c>
      <c r="J64" s="160" t="e">
        <f>VLOOKUP(F64,Tabelle1!A:B,20,0)</f>
        <v>#REF!</v>
      </c>
      <c r="K64" s="161" t="e">
        <f>VLOOKUP(F64,Tabelle1!A:B,21,0)</f>
        <v>#REF!</v>
      </c>
      <c r="L64" s="162" t="e">
        <f>_xlfn.AGGREGATE(14,6,Tabelle1!#REF!,ROW()-2)</f>
        <v>#REF!</v>
      </c>
      <c r="M64" s="162" t="e">
        <f>VLOOKUP(F64,Tabelle1!A:B,5,0)</f>
        <v>#REF!</v>
      </c>
    </row>
    <row r="65" spans="4:13" x14ac:dyDescent="0.2">
      <c r="D65" s="168" t="e">
        <f t="shared" si="0"/>
        <v>#REF!</v>
      </c>
      <c r="E65" s="139"/>
      <c r="F65" s="143" t="e">
        <f>INDEX(Tabelle1!A:A,_xlfn.AGGREGATE(14,6,ROW(Tabelle1!#REF!)/(Tabelle1!#REF!=L65),COUNTIF($L$3:L65,L65)),1)</f>
        <v>#REF!</v>
      </c>
      <c r="G65" s="139" t="e">
        <f>VLOOKUP(F65,Tabelle1!A:B,2,0)</f>
        <v>#REF!</v>
      </c>
      <c r="H65" s="139" t="e">
        <f>VLOOKUP(F65,Tabelle1!A:B,3,0)</f>
        <v>#REF!</v>
      </c>
      <c r="I65" s="139" t="e">
        <f>VLOOKUP(H65,'BSG-Kürzel'!C:D,2,0)</f>
        <v>#REF!</v>
      </c>
      <c r="J65" s="160" t="e">
        <f>VLOOKUP(F65,Tabelle1!A:B,20,0)</f>
        <v>#REF!</v>
      </c>
      <c r="K65" s="161" t="e">
        <f>VLOOKUP(F65,Tabelle1!A:B,21,0)</f>
        <v>#REF!</v>
      </c>
      <c r="L65" s="162" t="e">
        <f>_xlfn.AGGREGATE(14,6,Tabelle1!#REF!,ROW()-2)</f>
        <v>#REF!</v>
      </c>
      <c r="M65" s="162" t="e">
        <f>VLOOKUP(F65,Tabelle1!A:B,5,0)</f>
        <v>#REF!</v>
      </c>
    </row>
    <row r="66" spans="4:13" x14ac:dyDescent="0.2">
      <c r="D66" s="168" t="e">
        <f t="shared" si="0"/>
        <v>#REF!</v>
      </c>
      <c r="E66" s="139"/>
      <c r="F66" s="143" t="e">
        <f>INDEX(Tabelle1!A:A,_xlfn.AGGREGATE(14,6,ROW(Tabelle1!#REF!)/(Tabelle1!#REF!=L66),COUNTIF($L$3:L66,L66)),1)</f>
        <v>#REF!</v>
      </c>
      <c r="G66" s="139" t="e">
        <f>VLOOKUP(F66,Tabelle1!A:B,2,0)</f>
        <v>#REF!</v>
      </c>
      <c r="H66" s="139" t="e">
        <f>VLOOKUP(F66,Tabelle1!A:B,3,0)</f>
        <v>#REF!</v>
      </c>
      <c r="I66" s="139" t="e">
        <f>VLOOKUP(H66,'BSG-Kürzel'!C:D,2,0)</f>
        <v>#REF!</v>
      </c>
      <c r="J66" s="160" t="e">
        <f>VLOOKUP(F66,Tabelle1!A:B,20,0)</f>
        <v>#REF!</v>
      </c>
      <c r="K66" s="161" t="e">
        <f>VLOOKUP(F66,Tabelle1!A:B,21,0)</f>
        <v>#REF!</v>
      </c>
      <c r="L66" s="162" t="e">
        <f>_xlfn.AGGREGATE(14,6,Tabelle1!#REF!,ROW()-2)</f>
        <v>#REF!</v>
      </c>
      <c r="M66" s="162" t="e">
        <f>VLOOKUP(F66,Tabelle1!A:B,5,0)</f>
        <v>#REF!</v>
      </c>
    </row>
    <row r="67" spans="4:13" x14ac:dyDescent="0.2">
      <c r="D67" s="168" t="e">
        <f t="shared" ref="D67:D130" si="1">RANK(L67,L:L)</f>
        <v>#REF!</v>
      </c>
      <c r="E67" s="139"/>
      <c r="F67" s="143" t="e">
        <f>INDEX(Tabelle1!A:A,_xlfn.AGGREGATE(14,6,ROW(Tabelle1!#REF!)/(Tabelle1!#REF!=L67),COUNTIF($L$3:L67,L67)),1)</f>
        <v>#REF!</v>
      </c>
      <c r="G67" s="139" t="e">
        <f>VLOOKUP(F67,Tabelle1!A:B,2,0)</f>
        <v>#REF!</v>
      </c>
      <c r="H67" s="139" t="e">
        <f>VLOOKUP(F67,Tabelle1!A:B,3,0)</f>
        <v>#REF!</v>
      </c>
      <c r="I67" s="139" t="e">
        <f>VLOOKUP(H67,'BSG-Kürzel'!C:D,2,0)</f>
        <v>#REF!</v>
      </c>
      <c r="J67" s="160" t="e">
        <f>VLOOKUP(F67,Tabelle1!A:B,20,0)</f>
        <v>#REF!</v>
      </c>
      <c r="K67" s="161" t="e">
        <f>VLOOKUP(F67,Tabelle1!A:B,21,0)</f>
        <v>#REF!</v>
      </c>
      <c r="L67" s="162" t="e">
        <f>_xlfn.AGGREGATE(14,6,Tabelle1!#REF!,ROW()-2)</f>
        <v>#REF!</v>
      </c>
      <c r="M67" s="162" t="e">
        <f>VLOOKUP(F67,Tabelle1!A:B,5,0)</f>
        <v>#REF!</v>
      </c>
    </row>
    <row r="68" spans="4:13" x14ac:dyDescent="0.2">
      <c r="D68" s="168" t="e">
        <f t="shared" si="1"/>
        <v>#REF!</v>
      </c>
      <c r="E68" s="139"/>
      <c r="F68" s="143" t="e">
        <f>INDEX(Tabelle1!A:A,_xlfn.AGGREGATE(14,6,ROW(Tabelle1!#REF!)/(Tabelle1!#REF!=L68),COUNTIF($L$3:L68,L68)),1)</f>
        <v>#REF!</v>
      </c>
      <c r="G68" s="139" t="e">
        <f>VLOOKUP(F68,Tabelle1!A:B,2,0)</f>
        <v>#REF!</v>
      </c>
      <c r="H68" s="139" t="e">
        <f>VLOOKUP(F68,Tabelle1!A:B,3,0)</f>
        <v>#REF!</v>
      </c>
      <c r="I68" s="139" t="e">
        <f>VLOOKUP(H68,'BSG-Kürzel'!C:D,2,0)</f>
        <v>#REF!</v>
      </c>
      <c r="J68" s="160" t="e">
        <f>VLOOKUP(F68,Tabelle1!A:B,20,0)</f>
        <v>#REF!</v>
      </c>
      <c r="K68" s="161" t="e">
        <f>VLOOKUP(F68,Tabelle1!A:B,21,0)</f>
        <v>#REF!</v>
      </c>
      <c r="L68" s="162" t="e">
        <f>_xlfn.AGGREGATE(14,6,Tabelle1!#REF!,ROW()-2)</f>
        <v>#REF!</v>
      </c>
      <c r="M68" s="162" t="e">
        <f>VLOOKUP(F68,Tabelle1!A:B,5,0)</f>
        <v>#REF!</v>
      </c>
    </row>
    <row r="69" spans="4:13" x14ac:dyDescent="0.2">
      <c r="D69" s="168" t="e">
        <f t="shared" si="1"/>
        <v>#REF!</v>
      </c>
      <c r="E69" s="139"/>
      <c r="F69" s="143" t="e">
        <f>INDEX(Tabelle1!A:A,_xlfn.AGGREGATE(14,6,ROW(Tabelle1!#REF!)/(Tabelle1!#REF!=L69),COUNTIF($L$3:L69,L69)),1)</f>
        <v>#REF!</v>
      </c>
      <c r="G69" s="139" t="e">
        <f>VLOOKUP(F69,Tabelle1!A:B,2,0)</f>
        <v>#REF!</v>
      </c>
      <c r="H69" s="139" t="e">
        <f>VLOOKUP(F69,Tabelle1!A:B,3,0)</f>
        <v>#REF!</v>
      </c>
      <c r="I69" s="139" t="e">
        <f>VLOOKUP(H69,'BSG-Kürzel'!C:D,2,0)</f>
        <v>#REF!</v>
      </c>
      <c r="J69" s="160" t="e">
        <f>VLOOKUP(F69,Tabelle1!A:B,20,0)</f>
        <v>#REF!</v>
      </c>
      <c r="K69" s="161" t="e">
        <f>VLOOKUP(F69,Tabelle1!A:B,21,0)</f>
        <v>#REF!</v>
      </c>
      <c r="L69" s="162" t="e">
        <f>_xlfn.AGGREGATE(14,6,Tabelle1!#REF!,ROW()-2)</f>
        <v>#REF!</v>
      </c>
      <c r="M69" s="162" t="e">
        <f>VLOOKUP(F69,Tabelle1!A:B,5,0)</f>
        <v>#REF!</v>
      </c>
    </row>
    <row r="70" spans="4:13" x14ac:dyDescent="0.2">
      <c r="D70" s="168" t="e">
        <f t="shared" si="1"/>
        <v>#REF!</v>
      </c>
      <c r="E70" s="139"/>
      <c r="F70" s="143" t="e">
        <f>INDEX(Tabelle1!A:A,_xlfn.AGGREGATE(14,6,ROW(Tabelle1!#REF!)/(Tabelle1!#REF!=L70),COUNTIF($L$3:L70,L70)),1)</f>
        <v>#REF!</v>
      </c>
      <c r="G70" s="139" t="e">
        <f>VLOOKUP(F70,Tabelle1!A:B,2,0)</f>
        <v>#REF!</v>
      </c>
      <c r="H70" s="139" t="e">
        <f>VLOOKUP(F70,Tabelle1!A:B,3,0)</f>
        <v>#REF!</v>
      </c>
      <c r="I70" s="139" t="e">
        <f>VLOOKUP(H70,'BSG-Kürzel'!C:D,2,0)</f>
        <v>#REF!</v>
      </c>
      <c r="J70" s="160" t="e">
        <f>VLOOKUP(F70,Tabelle1!A:B,20,0)</f>
        <v>#REF!</v>
      </c>
      <c r="K70" s="161" t="e">
        <f>VLOOKUP(F70,Tabelle1!A:B,21,0)</f>
        <v>#REF!</v>
      </c>
      <c r="L70" s="162" t="e">
        <f>_xlfn.AGGREGATE(14,6,Tabelle1!#REF!,ROW()-2)</f>
        <v>#REF!</v>
      </c>
      <c r="M70" s="162" t="e">
        <f>VLOOKUP(F70,Tabelle1!A:B,5,0)</f>
        <v>#REF!</v>
      </c>
    </row>
    <row r="71" spans="4:13" x14ac:dyDescent="0.2">
      <c r="D71" s="168" t="e">
        <f t="shared" si="1"/>
        <v>#REF!</v>
      </c>
      <c r="E71" s="139"/>
      <c r="F71" s="143" t="e">
        <f>INDEX(Tabelle1!A:A,_xlfn.AGGREGATE(14,6,ROW(Tabelle1!#REF!)/(Tabelle1!#REF!=L71),COUNTIF($L$3:L71,L71)),1)</f>
        <v>#REF!</v>
      </c>
      <c r="G71" s="139" t="e">
        <f>VLOOKUP(F71,Tabelle1!A:B,2,0)</f>
        <v>#REF!</v>
      </c>
      <c r="H71" s="139" t="e">
        <f>VLOOKUP(F71,Tabelle1!A:B,3,0)</f>
        <v>#REF!</v>
      </c>
      <c r="I71" s="139" t="e">
        <f>VLOOKUP(H71,'BSG-Kürzel'!C:D,2,0)</f>
        <v>#REF!</v>
      </c>
      <c r="J71" s="160" t="e">
        <f>VLOOKUP(F71,Tabelle1!A:B,20,0)</f>
        <v>#REF!</v>
      </c>
      <c r="K71" s="161" t="e">
        <f>VLOOKUP(F71,Tabelle1!A:B,21,0)</f>
        <v>#REF!</v>
      </c>
      <c r="L71" s="162" t="e">
        <f>_xlfn.AGGREGATE(14,6,Tabelle1!#REF!,ROW()-2)</f>
        <v>#REF!</v>
      </c>
      <c r="M71" s="162" t="e">
        <f>VLOOKUP(F71,Tabelle1!A:B,5,0)</f>
        <v>#REF!</v>
      </c>
    </row>
    <row r="72" spans="4:13" x14ac:dyDescent="0.2">
      <c r="D72" s="168" t="e">
        <f t="shared" si="1"/>
        <v>#REF!</v>
      </c>
      <c r="E72" s="139"/>
      <c r="F72" s="143" t="e">
        <f>INDEX(Tabelle1!A:A,_xlfn.AGGREGATE(14,6,ROW(Tabelle1!#REF!)/(Tabelle1!#REF!=L72),COUNTIF($L$3:L72,L72)),1)</f>
        <v>#REF!</v>
      </c>
      <c r="G72" s="139" t="e">
        <f>VLOOKUP(F72,Tabelle1!A:B,2,0)</f>
        <v>#REF!</v>
      </c>
      <c r="H72" s="139" t="e">
        <f>VLOOKUP(F72,Tabelle1!A:B,3,0)</f>
        <v>#REF!</v>
      </c>
      <c r="I72" s="139" t="e">
        <f>VLOOKUP(H72,'BSG-Kürzel'!C:D,2,0)</f>
        <v>#REF!</v>
      </c>
      <c r="J72" s="160" t="e">
        <f>VLOOKUP(F72,Tabelle1!A:B,20,0)</f>
        <v>#REF!</v>
      </c>
      <c r="K72" s="161" t="e">
        <f>VLOOKUP(F72,Tabelle1!A:B,21,0)</f>
        <v>#REF!</v>
      </c>
      <c r="L72" s="162" t="e">
        <f>_xlfn.AGGREGATE(14,6,Tabelle1!#REF!,ROW()-2)</f>
        <v>#REF!</v>
      </c>
      <c r="M72" s="162" t="e">
        <f>VLOOKUP(F72,Tabelle1!A:B,5,0)</f>
        <v>#REF!</v>
      </c>
    </row>
    <row r="73" spans="4:13" x14ac:dyDescent="0.2">
      <c r="D73" s="168" t="e">
        <f t="shared" si="1"/>
        <v>#REF!</v>
      </c>
      <c r="E73" s="139"/>
      <c r="F73" s="143" t="e">
        <f>INDEX(Tabelle1!A:A,_xlfn.AGGREGATE(14,6,ROW(Tabelle1!#REF!)/(Tabelle1!#REF!=L73),COUNTIF($L$3:L73,L73)),1)</f>
        <v>#REF!</v>
      </c>
      <c r="G73" s="139" t="e">
        <f>VLOOKUP(F73,Tabelle1!A:B,2,0)</f>
        <v>#REF!</v>
      </c>
      <c r="H73" s="139" t="e">
        <f>VLOOKUP(F73,Tabelle1!A:B,3,0)</f>
        <v>#REF!</v>
      </c>
      <c r="I73" s="139" t="e">
        <f>VLOOKUP(H73,'BSG-Kürzel'!C:D,2,0)</f>
        <v>#REF!</v>
      </c>
      <c r="J73" s="160" t="e">
        <f>VLOOKUP(F73,Tabelle1!A:B,20,0)</f>
        <v>#REF!</v>
      </c>
      <c r="K73" s="161" t="e">
        <f>VLOOKUP(F73,Tabelle1!A:B,21,0)</f>
        <v>#REF!</v>
      </c>
      <c r="L73" s="162" t="e">
        <f>_xlfn.AGGREGATE(14,6,Tabelle1!#REF!,ROW()-2)</f>
        <v>#REF!</v>
      </c>
      <c r="M73" s="162" t="e">
        <f>VLOOKUP(F73,Tabelle1!A:B,5,0)</f>
        <v>#REF!</v>
      </c>
    </row>
    <row r="74" spans="4:13" x14ac:dyDescent="0.2">
      <c r="D74" s="168" t="e">
        <f t="shared" si="1"/>
        <v>#REF!</v>
      </c>
      <c r="E74" s="139"/>
      <c r="F74" s="143" t="e">
        <f>INDEX(Tabelle1!A:A,_xlfn.AGGREGATE(14,6,ROW(Tabelle1!#REF!)/(Tabelle1!#REF!=L74),COUNTIF($L$3:L74,L74)),1)</f>
        <v>#REF!</v>
      </c>
      <c r="G74" s="139" t="e">
        <f>VLOOKUP(F74,Tabelle1!A:B,2,0)</f>
        <v>#REF!</v>
      </c>
      <c r="H74" s="139" t="e">
        <f>VLOOKUP(F74,Tabelle1!A:B,3,0)</f>
        <v>#REF!</v>
      </c>
      <c r="I74" s="139" t="e">
        <f>VLOOKUP(H74,'BSG-Kürzel'!C:D,2,0)</f>
        <v>#REF!</v>
      </c>
      <c r="J74" s="160" t="e">
        <f>VLOOKUP(F74,Tabelle1!A:B,20,0)</f>
        <v>#REF!</v>
      </c>
      <c r="K74" s="161" t="e">
        <f>VLOOKUP(F74,Tabelle1!A:B,21,0)</f>
        <v>#REF!</v>
      </c>
      <c r="L74" s="162" t="e">
        <f>_xlfn.AGGREGATE(14,6,Tabelle1!#REF!,ROW()-2)</f>
        <v>#REF!</v>
      </c>
      <c r="M74" s="162" t="e">
        <f>VLOOKUP(F74,Tabelle1!A:B,5,0)</f>
        <v>#REF!</v>
      </c>
    </row>
    <row r="75" spans="4:13" x14ac:dyDescent="0.2">
      <c r="D75" s="168" t="e">
        <f t="shared" si="1"/>
        <v>#REF!</v>
      </c>
      <c r="E75" s="139"/>
      <c r="F75" s="143" t="e">
        <f>INDEX(Tabelle1!A:A,_xlfn.AGGREGATE(14,6,ROW(Tabelle1!#REF!)/(Tabelle1!#REF!=L75),COUNTIF($L$3:L75,L75)),1)</f>
        <v>#REF!</v>
      </c>
      <c r="G75" s="139" t="e">
        <f>VLOOKUP(F75,Tabelle1!A:B,2,0)</f>
        <v>#REF!</v>
      </c>
      <c r="H75" s="139" t="e">
        <f>VLOOKUP(F75,Tabelle1!A:B,3,0)</f>
        <v>#REF!</v>
      </c>
      <c r="I75" s="139" t="e">
        <f>VLOOKUP(H75,'BSG-Kürzel'!C:D,2,0)</f>
        <v>#REF!</v>
      </c>
      <c r="J75" s="160" t="e">
        <f>VLOOKUP(F75,Tabelle1!A:B,20,0)</f>
        <v>#REF!</v>
      </c>
      <c r="K75" s="161" t="e">
        <f>VLOOKUP(F75,Tabelle1!A:B,21,0)</f>
        <v>#REF!</v>
      </c>
      <c r="L75" s="162" t="e">
        <f>_xlfn.AGGREGATE(14,6,Tabelle1!#REF!,ROW()-2)</f>
        <v>#REF!</v>
      </c>
      <c r="M75" s="162" t="e">
        <f>VLOOKUP(F75,Tabelle1!A:B,5,0)</f>
        <v>#REF!</v>
      </c>
    </row>
    <row r="76" spans="4:13" x14ac:dyDescent="0.2">
      <c r="D76" s="168" t="e">
        <f t="shared" si="1"/>
        <v>#REF!</v>
      </c>
      <c r="E76" s="139"/>
      <c r="F76" s="143" t="e">
        <f>INDEX(Tabelle1!A:A,_xlfn.AGGREGATE(14,6,ROW(Tabelle1!#REF!)/(Tabelle1!#REF!=L76),COUNTIF($L$3:L76,L76)),1)</f>
        <v>#REF!</v>
      </c>
      <c r="G76" s="139" t="e">
        <f>VLOOKUP(F76,Tabelle1!A:B,2,0)</f>
        <v>#REF!</v>
      </c>
      <c r="H76" s="139" t="e">
        <f>VLOOKUP(F76,Tabelle1!A:B,3,0)</f>
        <v>#REF!</v>
      </c>
      <c r="I76" s="139" t="e">
        <f>VLOOKUP(H76,'BSG-Kürzel'!C:D,2,0)</f>
        <v>#REF!</v>
      </c>
      <c r="J76" s="160" t="e">
        <f>VLOOKUP(F76,Tabelle1!A:B,20,0)</f>
        <v>#REF!</v>
      </c>
      <c r="K76" s="161" t="e">
        <f>VLOOKUP(F76,Tabelle1!A:B,21,0)</f>
        <v>#REF!</v>
      </c>
      <c r="L76" s="162" t="e">
        <f>_xlfn.AGGREGATE(14,6,Tabelle1!#REF!,ROW()-2)</f>
        <v>#REF!</v>
      </c>
      <c r="M76" s="162" t="e">
        <f>VLOOKUP(F76,Tabelle1!A:B,5,0)</f>
        <v>#REF!</v>
      </c>
    </row>
    <row r="77" spans="4:13" x14ac:dyDescent="0.2">
      <c r="D77" s="168" t="e">
        <f t="shared" si="1"/>
        <v>#REF!</v>
      </c>
      <c r="E77" s="139"/>
      <c r="F77" s="143" t="e">
        <f>INDEX(Tabelle1!A:A,_xlfn.AGGREGATE(14,6,ROW(Tabelle1!#REF!)/(Tabelle1!#REF!=L77),COUNTIF($L$3:L77,L77)),1)</f>
        <v>#REF!</v>
      </c>
      <c r="G77" s="139" t="e">
        <f>VLOOKUP(F77,Tabelle1!A:B,2,0)</f>
        <v>#REF!</v>
      </c>
      <c r="H77" s="139" t="e">
        <f>VLOOKUP(F77,Tabelle1!A:B,3,0)</f>
        <v>#REF!</v>
      </c>
      <c r="I77" s="139" t="e">
        <f>VLOOKUP(H77,'BSG-Kürzel'!C:D,2,0)</f>
        <v>#REF!</v>
      </c>
      <c r="J77" s="160" t="e">
        <f>VLOOKUP(F77,Tabelle1!A:B,20,0)</f>
        <v>#REF!</v>
      </c>
      <c r="K77" s="161" t="e">
        <f>VLOOKUP(F77,Tabelle1!A:B,21,0)</f>
        <v>#REF!</v>
      </c>
      <c r="L77" s="162" t="e">
        <f>_xlfn.AGGREGATE(14,6,Tabelle1!#REF!,ROW()-2)</f>
        <v>#REF!</v>
      </c>
      <c r="M77" s="162" t="e">
        <f>VLOOKUP(F77,Tabelle1!A:B,5,0)</f>
        <v>#REF!</v>
      </c>
    </row>
    <row r="78" spans="4:13" x14ac:dyDescent="0.2">
      <c r="D78" s="168" t="e">
        <f t="shared" si="1"/>
        <v>#REF!</v>
      </c>
      <c r="E78" s="139"/>
      <c r="F78" s="143" t="e">
        <f>INDEX(Tabelle1!A:A,_xlfn.AGGREGATE(14,6,ROW(Tabelle1!#REF!)/(Tabelle1!#REF!=L78),COUNTIF($L$3:L78,L78)),1)</f>
        <v>#REF!</v>
      </c>
      <c r="G78" s="139" t="e">
        <f>VLOOKUP(F78,Tabelle1!A:B,2,0)</f>
        <v>#REF!</v>
      </c>
      <c r="H78" s="139" t="e">
        <f>VLOOKUP(F78,Tabelle1!A:B,3,0)</f>
        <v>#REF!</v>
      </c>
      <c r="I78" s="139" t="e">
        <f>VLOOKUP(H78,'BSG-Kürzel'!C:D,2,0)</f>
        <v>#REF!</v>
      </c>
      <c r="J78" s="160" t="e">
        <f>VLOOKUP(F78,Tabelle1!A:B,20,0)</f>
        <v>#REF!</v>
      </c>
      <c r="K78" s="161" t="e">
        <f>VLOOKUP(F78,Tabelle1!A:B,21,0)</f>
        <v>#REF!</v>
      </c>
      <c r="L78" s="162" t="e">
        <f>_xlfn.AGGREGATE(14,6,Tabelle1!#REF!,ROW()-2)</f>
        <v>#REF!</v>
      </c>
      <c r="M78" s="162" t="e">
        <f>VLOOKUP(F78,Tabelle1!A:B,5,0)</f>
        <v>#REF!</v>
      </c>
    </row>
    <row r="79" spans="4:13" x14ac:dyDescent="0.2">
      <c r="D79" s="168" t="e">
        <f t="shared" si="1"/>
        <v>#REF!</v>
      </c>
      <c r="E79" s="139"/>
      <c r="F79" s="143" t="e">
        <f>INDEX(Tabelle1!A:A,_xlfn.AGGREGATE(14,6,ROW(Tabelle1!#REF!)/(Tabelle1!#REF!=L79),COUNTIF($L$3:L79,L79)),1)</f>
        <v>#REF!</v>
      </c>
      <c r="G79" s="139" t="e">
        <f>VLOOKUP(F79,Tabelle1!A:B,2,0)</f>
        <v>#REF!</v>
      </c>
      <c r="H79" s="139" t="e">
        <f>VLOOKUP(F79,Tabelle1!A:B,3,0)</f>
        <v>#REF!</v>
      </c>
      <c r="I79" s="139" t="e">
        <f>VLOOKUP(H79,'BSG-Kürzel'!C:D,2,0)</f>
        <v>#REF!</v>
      </c>
      <c r="J79" s="160" t="e">
        <f>VLOOKUP(F79,Tabelle1!A:B,20,0)</f>
        <v>#REF!</v>
      </c>
      <c r="K79" s="161" t="e">
        <f>VLOOKUP(F79,Tabelle1!A:B,21,0)</f>
        <v>#REF!</v>
      </c>
      <c r="L79" s="162" t="e">
        <f>_xlfn.AGGREGATE(14,6,Tabelle1!#REF!,ROW()-2)</f>
        <v>#REF!</v>
      </c>
      <c r="M79" s="162" t="e">
        <f>VLOOKUP(F79,Tabelle1!A:B,5,0)</f>
        <v>#REF!</v>
      </c>
    </row>
    <row r="80" spans="4:13" x14ac:dyDescent="0.2">
      <c r="D80" s="168" t="e">
        <f t="shared" si="1"/>
        <v>#REF!</v>
      </c>
      <c r="E80" s="139"/>
      <c r="F80" s="143" t="e">
        <f>INDEX(Tabelle1!A:A,_xlfn.AGGREGATE(14,6,ROW(Tabelle1!#REF!)/(Tabelle1!#REF!=L80),COUNTIF($L$3:L80,L80)),1)</f>
        <v>#REF!</v>
      </c>
      <c r="G80" s="139" t="e">
        <f>VLOOKUP(F80,Tabelle1!A:B,2,0)</f>
        <v>#REF!</v>
      </c>
      <c r="H80" s="139" t="e">
        <f>VLOOKUP(F80,Tabelle1!A:B,3,0)</f>
        <v>#REF!</v>
      </c>
      <c r="I80" s="139" t="e">
        <f>VLOOKUP(H80,'BSG-Kürzel'!C:D,2,0)</f>
        <v>#REF!</v>
      </c>
      <c r="J80" s="160" t="e">
        <f>VLOOKUP(F80,Tabelle1!A:B,20,0)</f>
        <v>#REF!</v>
      </c>
      <c r="K80" s="161" t="e">
        <f>VLOOKUP(F80,Tabelle1!A:B,21,0)</f>
        <v>#REF!</v>
      </c>
      <c r="L80" s="162" t="e">
        <f>_xlfn.AGGREGATE(14,6,Tabelle1!#REF!,ROW()-2)</f>
        <v>#REF!</v>
      </c>
      <c r="M80" s="162" t="e">
        <f>VLOOKUP(F80,Tabelle1!A:B,5,0)</f>
        <v>#REF!</v>
      </c>
    </row>
    <row r="81" spans="4:13" x14ac:dyDescent="0.2">
      <c r="D81" s="168" t="e">
        <f t="shared" si="1"/>
        <v>#REF!</v>
      </c>
      <c r="E81" s="139"/>
      <c r="F81" s="143" t="e">
        <f>INDEX(Tabelle1!A:A,_xlfn.AGGREGATE(14,6,ROW(Tabelle1!#REF!)/(Tabelle1!#REF!=L81),COUNTIF($L$3:L81,L81)),1)</f>
        <v>#REF!</v>
      </c>
      <c r="G81" s="139" t="e">
        <f>VLOOKUP(F81,Tabelle1!A:B,2,0)</f>
        <v>#REF!</v>
      </c>
      <c r="H81" s="139" t="e">
        <f>VLOOKUP(F81,Tabelle1!A:B,3,0)</f>
        <v>#REF!</v>
      </c>
      <c r="I81" s="139" t="e">
        <f>VLOOKUP(H81,'BSG-Kürzel'!C:D,2,0)</f>
        <v>#REF!</v>
      </c>
      <c r="J81" s="160" t="e">
        <f>VLOOKUP(F81,Tabelle1!A:B,20,0)</f>
        <v>#REF!</v>
      </c>
      <c r="K81" s="161" t="e">
        <f>VLOOKUP(F81,Tabelle1!A:B,21,0)</f>
        <v>#REF!</v>
      </c>
      <c r="L81" s="162" t="e">
        <f>_xlfn.AGGREGATE(14,6,Tabelle1!#REF!,ROW()-2)</f>
        <v>#REF!</v>
      </c>
      <c r="M81" s="162" t="e">
        <f>VLOOKUP(F81,Tabelle1!A:B,5,0)</f>
        <v>#REF!</v>
      </c>
    </row>
    <row r="82" spans="4:13" x14ac:dyDescent="0.2">
      <c r="D82" s="168" t="e">
        <f t="shared" si="1"/>
        <v>#REF!</v>
      </c>
      <c r="E82" s="139"/>
      <c r="F82" s="143" t="e">
        <f>INDEX(Tabelle1!A:A,_xlfn.AGGREGATE(14,6,ROW(Tabelle1!#REF!)/(Tabelle1!#REF!=L82),COUNTIF($L$3:L82,L82)),1)</f>
        <v>#REF!</v>
      </c>
      <c r="G82" s="139" t="e">
        <f>VLOOKUP(F82,Tabelle1!A:B,2,0)</f>
        <v>#REF!</v>
      </c>
      <c r="H82" s="139" t="e">
        <f>VLOOKUP(F82,Tabelle1!A:B,3,0)</f>
        <v>#REF!</v>
      </c>
      <c r="I82" s="139" t="e">
        <f>VLOOKUP(H82,'BSG-Kürzel'!C:D,2,0)</f>
        <v>#REF!</v>
      </c>
      <c r="J82" s="160" t="e">
        <f>VLOOKUP(F82,Tabelle1!A:B,20,0)</f>
        <v>#REF!</v>
      </c>
      <c r="K82" s="161" t="e">
        <f>VLOOKUP(F82,Tabelle1!A:B,21,0)</f>
        <v>#REF!</v>
      </c>
      <c r="L82" s="162" t="e">
        <f>_xlfn.AGGREGATE(14,6,Tabelle1!#REF!,ROW()-2)</f>
        <v>#REF!</v>
      </c>
      <c r="M82" s="162" t="e">
        <f>VLOOKUP(F82,Tabelle1!A:B,5,0)</f>
        <v>#REF!</v>
      </c>
    </row>
    <row r="83" spans="4:13" x14ac:dyDescent="0.2">
      <c r="D83" s="168" t="e">
        <f t="shared" si="1"/>
        <v>#REF!</v>
      </c>
      <c r="E83" s="139"/>
      <c r="F83" s="143" t="e">
        <f>INDEX(Tabelle1!A:A,_xlfn.AGGREGATE(14,6,ROW(Tabelle1!#REF!)/(Tabelle1!#REF!=L83),COUNTIF($L$3:L83,L83)),1)</f>
        <v>#REF!</v>
      </c>
      <c r="G83" s="139" t="e">
        <f>VLOOKUP(F83,Tabelle1!A:B,2,0)</f>
        <v>#REF!</v>
      </c>
      <c r="H83" s="139" t="e">
        <f>VLOOKUP(F83,Tabelle1!A:B,3,0)</f>
        <v>#REF!</v>
      </c>
      <c r="I83" s="139" t="e">
        <f>VLOOKUP(H83,'BSG-Kürzel'!C:D,2,0)</f>
        <v>#REF!</v>
      </c>
      <c r="J83" s="160" t="e">
        <f>VLOOKUP(F83,Tabelle1!A:B,20,0)</f>
        <v>#REF!</v>
      </c>
      <c r="K83" s="161" t="e">
        <f>VLOOKUP(F83,Tabelle1!A:B,21,0)</f>
        <v>#REF!</v>
      </c>
      <c r="L83" s="162" t="e">
        <f>_xlfn.AGGREGATE(14,6,Tabelle1!#REF!,ROW()-2)</f>
        <v>#REF!</v>
      </c>
      <c r="M83" s="162" t="e">
        <f>VLOOKUP(F83,Tabelle1!A:B,5,0)</f>
        <v>#REF!</v>
      </c>
    </row>
    <row r="84" spans="4:13" x14ac:dyDescent="0.2">
      <c r="D84" s="168" t="e">
        <f t="shared" si="1"/>
        <v>#REF!</v>
      </c>
      <c r="E84" s="139"/>
      <c r="F84" s="143" t="e">
        <f>INDEX(Tabelle1!A:A,_xlfn.AGGREGATE(14,6,ROW(Tabelle1!#REF!)/(Tabelle1!#REF!=L84),COUNTIF($L$3:L84,L84)),1)</f>
        <v>#REF!</v>
      </c>
      <c r="G84" s="139" t="e">
        <f>VLOOKUP(F84,Tabelle1!A:B,2,0)</f>
        <v>#REF!</v>
      </c>
      <c r="H84" s="139" t="e">
        <f>VLOOKUP(F84,Tabelle1!A:B,3,0)</f>
        <v>#REF!</v>
      </c>
      <c r="I84" s="139" t="e">
        <f>VLOOKUP(H84,'BSG-Kürzel'!C:D,2,0)</f>
        <v>#REF!</v>
      </c>
      <c r="J84" s="160" t="e">
        <f>VLOOKUP(F84,Tabelle1!A:B,20,0)</f>
        <v>#REF!</v>
      </c>
      <c r="K84" s="161" t="e">
        <f>VLOOKUP(F84,Tabelle1!A:B,21,0)</f>
        <v>#REF!</v>
      </c>
      <c r="L84" s="162" t="e">
        <f>_xlfn.AGGREGATE(14,6,Tabelle1!#REF!,ROW()-2)</f>
        <v>#REF!</v>
      </c>
      <c r="M84" s="162" t="e">
        <f>VLOOKUP(F84,Tabelle1!A:B,5,0)</f>
        <v>#REF!</v>
      </c>
    </row>
    <row r="85" spans="4:13" x14ac:dyDescent="0.2">
      <c r="D85" s="168" t="e">
        <f t="shared" si="1"/>
        <v>#REF!</v>
      </c>
      <c r="E85" s="139"/>
      <c r="F85" s="143" t="e">
        <f>INDEX(Tabelle1!A:A,_xlfn.AGGREGATE(14,6,ROW(Tabelle1!#REF!)/(Tabelle1!#REF!=L85),COUNTIF($L$3:L85,L85)),1)</f>
        <v>#REF!</v>
      </c>
      <c r="G85" s="139" t="e">
        <f>VLOOKUP(F85,Tabelle1!A:B,2,0)</f>
        <v>#REF!</v>
      </c>
      <c r="H85" s="139" t="e">
        <f>VLOOKUP(F85,Tabelle1!A:B,3,0)</f>
        <v>#REF!</v>
      </c>
      <c r="I85" s="139" t="e">
        <f>VLOOKUP(H85,'BSG-Kürzel'!C:D,2,0)</f>
        <v>#REF!</v>
      </c>
      <c r="J85" s="160" t="e">
        <f>VLOOKUP(F85,Tabelle1!A:B,20,0)</f>
        <v>#REF!</v>
      </c>
      <c r="K85" s="161" t="e">
        <f>VLOOKUP(F85,Tabelle1!A:B,21,0)</f>
        <v>#REF!</v>
      </c>
      <c r="L85" s="162" t="e">
        <f>_xlfn.AGGREGATE(14,6,Tabelle1!#REF!,ROW()-2)</f>
        <v>#REF!</v>
      </c>
      <c r="M85" s="162" t="e">
        <f>VLOOKUP(F85,Tabelle1!A:B,5,0)</f>
        <v>#REF!</v>
      </c>
    </row>
    <row r="86" spans="4:13" x14ac:dyDescent="0.2">
      <c r="D86" s="168" t="e">
        <f t="shared" si="1"/>
        <v>#REF!</v>
      </c>
      <c r="E86" s="139"/>
      <c r="F86" s="143" t="e">
        <f>INDEX(Tabelle1!A:A,_xlfn.AGGREGATE(14,6,ROW(Tabelle1!#REF!)/(Tabelle1!#REF!=L86),COUNTIF($L$3:L86,L86)),1)</f>
        <v>#REF!</v>
      </c>
      <c r="G86" s="139" t="e">
        <f>VLOOKUP(F86,Tabelle1!A:B,2,0)</f>
        <v>#REF!</v>
      </c>
      <c r="H86" s="139" t="e">
        <f>VLOOKUP(F86,Tabelle1!A:B,3,0)</f>
        <v>#REF!</v>
      </c>
      <c r="I86" s="139" t="e">
        <f>VLOOKUP(H86,'BSG-Kürzel'!C:D,2,0)</f>
        <v>#REF!</v>
      </c>
      <c r="J86" s="160" t="e">
        <f>VLOOKUP(F86,Tabelle1!A:B,20,0)</f>
        <v>#REF!</v>
      </c>
      <c r="K86" s="161" t="e">
        <f>VLOOKUP(F86,Tabelle1!A:B,21,0)</f>
        <v>#REF!</v>
      </c>
      <c r="L86" s="162" t="e">
        <f>_xlfn.AGGREGATE(14,6,Tabelle1!#REF!,ROW()-2)</f>
        <v>#REF!</v>
      </c>
      <c r="M86" s="162" t="e">
        <f>VLOOKUP(F86,Tabelle1!A:B,5,0)</f>
        <v>#REF!</v>
      </c>
    </row>
    <row r="87" spans="4:13" x14ac:dyDescent="0.2">
      <c r="D87" s="168" t="e">
        <f t="shared" si="1"/>
        <v>#REF!</v>
      </c>
      <c r="E87" s="139"/>
      <c r="F87" s="143" t="e">
        <f>INDEX(Tabelle1!A:A,_xlfn.AGGREGATE(14,6,ROW(Tabelle1!#REF!)/(Tabelle1!#REF!=L87),COUNTIF($L$3:L87,L87)),1)</f>
        <v>#REF!</v>
      </c>
      <c r="G87" s="139" t="e">
        <f>VLOOKUP(F87,Tabelle1!A:B,2,0)</f>
        <v>#REF!</v>
      </c>
      <c r="H87" s="139" t="e">
        <f>VLOOKUP(F87,Tabelle1!A:B,3,0)</f>
        <v>#REF!</v>
      </c>
      <c r="I87" s="139" t="e">
        <f>VLOOKUP(H87,'BSG-Kürzel'!C:D,2,0)</f>
        <v>#REF!</v>
      </c>
      <c r="J87" s="160" t="e">
        <f>VLOOKUP(F87,Tabelle1!A:B,20,0)</f>
        <v>#REF!</v>
      </c>
      <c r="K87" s="161" t="e">
        <f>VLOOKUP(F87,Tabelle1!A:B,21,0)</f>
        <v>#REF!</v>
      </c>
      <c r="L87" s="162" t="e">
        <f>_xlfn.AGGREGATE(14,6,Tabelle1!#REF!,ROW()-2)</f>
        <v>#REF!</v>
      </c>
      <c r="M87" s="162" t="e">
        <f>VLOOKUP(F87,Tabelle1!A:B,5,0)</f>
        <v>#REF!</v>
      </c>
    </row>
    <row r="88" spans="4:13" x14ac:dyDescent="0.2">
      <c r="D88" s="168" t="e">
        <f t="shared" si="1"/>
        <v>#REF!</v>
      </c>
      <c r="E88" s="139"/>
      <c r="F88" s="143" t="e">
        <f>INDEX(Tabelle1!A:A,_xlfn.AGGREGATE(14,6,ROW(Tabelle1!#REF!)/(Tabelle1!#REF!=L88),COUNTIF($L$3:L88,L88)),1)</f>
        <v>#REF!</v>
      </c>
      <c r="G88" s="139" t="e">
        <f>VLOOKUP(F88,Tabelle1!A:B,2,0)</f>
        <v>#REF!</v>
      </c>
      <c r="H88" s="139" t="e">
        <f>VLOOKUP(F88,Tabelle1!A:B,3,0)</f>
        <v>#REF!</v>
      </c>
      <c r="I88" s="139" t="e">
        <f>VLOOKUP(H88,'BSG-Kürzel'!C:D,2,0)</f>
        <v>#REF!</v>
      </c>
      <c r="J88" s="160" t="e">
        <f>VLOOKUP(F88,Tabelle1!A:B,20,0)</f>
        <v>#REF!</v>
      </c>
      <c r="K88" s="161" t="e">
        <f>VLOOKUP(F88,Tabelle1!A:B,21,0)</f>
        <v>#REF!</v>
      </c>
      <c r="L88" s="162" t="e">
        <f>_xlfn.AGGREGATE(14,6,Tabelle1!#REF!,ROW()-2)</f>
        <v>#REF!</v>
      </c>
      <c r="M88" s="162" t="e">
        <f>VLOOKUP(F88,Tabelle1!A:B,5,0)</f>
        <v>#REF!</v>
      </c>
    </row>
    <row r="89" spans="4:13" x14ac:dyDescent="0.2">
      <c r="D89" s="168" t="e">
        <f t="shared" si="1"/>
        <v>#REF!</v>
      </c>
      <c r="E89" s="139"/>
      <c r="F89" s="143" t="e">
        <f>INDEX(Tabelle1!A:A,_xlfn.AGGREGATE(14,6,ROW(Tabelle1!#REF!)/(Tabelle1!#REF!=L89),COUNTIF($L$3:L89,L89)),1)</f>
        <v>#REF!</v>
      </c>
      <c r="G89" s="139" t="e">
        <f>VLOOKUP(F89,Tabelle1!A:B,2,0)</f>
        <v>#REF!</v>
      </c>
      <c r="H89" s="139" t="e">
        <f>VLOOKUP(F89,Tabelle1!A:B,3,0)</f>
        <v>#REF!</v>
      </c>
      <c r="I89" s="139" t="e">
        <f>VLOOKUP(H89,'BSG-Kürzel'!C:D,2,0)</f>
        <v>#REF!</v>
      </c>
      <c r="J89" s="160" t="e">
        <f>VLOOKUP(F89,Tabelle1!A:B,20,0)</f>
        <v>#REF!</v>
      </c>
      <c r="K89" s="161" t="e">
        <f>VLOOKUP(F89,Tabelle1!A:B,21,0)</f>
        <v>#REF!</v>
      </c>
      <c r="L89" s="162" t="e">
        <f>_xlfn.AGGREGATE(14,6,Tabelle1!#REF!,ROW()-2)</f>
        <v>#REF!</v>
      </c>
      <c r="M89" s="162" t="e">
        <f>VLOOKUP(F89,Tabelle1!A:B,5,0)</f>
        <v>#REF!</v>
      </c>
    </row>
    <row r="90" spans="4:13" x14ac:dyDescent="0.2">
      <c r="D90" s="168" t="e">
        <f t="shared" si="1"/>
        <v>#REF!</v>
      </c>
      <c r="E90" s="139"/>
      <c r="F90" s="143" t="e">
        <f>INDEX(Tabelle1!A:A,_xlfn.AGGREGATE(14,6,ROW(Tabelle1!#REF!)/(Tabelle1!#REF!=L90),COUNTIF($L$3:L90,L90)),1)</f>
        <v>#REF!</v>
      </c>
      <c r="G90" s="139" t="e">
        <f>VLOOKUP(F90,Tabelle1!A:B,2,0)</f>
        <v>#REF!</v>
      </c>
      <c r="H90" s="139" t="e">
        <f>VLOOKUP(F90,Tabelle1!A:B,3,0)</f>
        <v>#REF!</v>
      </c>
      <c r="I90" s="139" t="e">
        <f>VLOOKUP(H90,'BSG-Kürzel'!C:D,2,0)</f>
        <v>#REF!</v>
      </c>
      <c r="J90" s="160" t="e">
        <f>VLOOKUP(F90,Tabelle1!A:B,20,0)</f>
        <v>#REF!</v>
      </c>
      <c r="K90" s="161" t="e">
        <f>VLOOKUP(F90,Tabelle1!A:B,21,0)</f>
        <v>#REF!</v>
      </c>
      <c r="L90" s="162" t="e">
        <f>_xlfn.AGGREGATE(14,6,Tabelle1!#REF!,ROW()-2)</f>
        <v>#REF!</v>
      </c>
      <c r="M90" s="162" t="e">
        <f>VLOOKUP(F90,Tabelle1!A:B,5,0)</f>
        <v>#REF!</v>
      </c>
    </row>
    <row r="91" spans="4:13" x14ac:dyDescent="0.2">
      <c r="D91" s="168" t="e">
        <f t="shared" si="1"/>
        <v>#REF!</v>
      </c>
      <c r="E91" s="139"/>
      <c r="F91" s="143" t="e">
        <f>INDEX(Tabelle1!A:A,_xlfn.AGGREGATE(14,6,ROW(Tabelle1!#REF!)/(Tabelle1!#REF!=L91),COUNTIF($L$3:L91,L91)),1)</f>
        <v>#REF!</v>
      </c>
      <c r="G91" s="139" t="e">
        <f>VLOOKUP(F91,Tabelle1!A:B,2,0)</f>
        <v>#REF!</v>
      </c>
      <c r="H91" s="139" t="e">
        <f>VLOOKUP(F91,Tabelle1!A:B,3,0)</f>
        <v>#REF!</v>
      </c>
      <c r="I91" s="139" t="e">
        <f>VLOOKUP(H91,'BSG-Kürzel'!C:D,2,0)</f>
        <v>#REF!</v>
      </c>
      <c r="J91" s="160" t="e">
        <f>VLOOKUP(F91,Tabelle1!A:B,20,0)</f>
        <v>#REF!</v>
      </c>
      <c r="K91" s="161" t="e">
        <f>VLOOKUP(F91,Tabelle1!A:B,21,0)</f>
        <v>#REF!</v>
      </c>
      <c r="L91" s="162" t="e">
        <f>_xlfn.AGGREGATE(14,6,Tabelle1!#REF!,ROW()-2)</f>
        <v>#REF!</v>
      </c>
      <c r="M91" s="162" t="e">
        <f>VLOOKUP(F91,Tabelle1!A:B,5,0)</f>
        <v>#REF!</v>
      </c>
    </row>
    <row r="92" spans="4:13" x14ac:dyDescent="0.2">
      <c r="D92" s="168" t="e">
        <f t="shared" si="1"/>
        <v>#REF!</v>
      </c>
      <c r="E92" s="139"/>
      <c r="F92" s="143" t="e">
        <f>INDEX(Tabelle1!A:A,_xlfn.AGGREGATE(14,6,ROW(Tabelle1!#REF!)/(Tabelle1!#REF!=L92),COUNTIF($L$3:L92,L92)),1)</f>
        <v>#REF!</v>
      </c>
      <c r="G92" s="139" t="e">
        <f>VLOOKUP(F92,Tabelle1!A:B,2,0)</f>
        <v>#REF!</v>
      </c>
      <c r="H92" s="139" t="e">
        <f>VLOOKUP(F92,Tabelle1!A:B,3,0)</f>
        <v>#REF!</v>
      </c>
      <c r="I92" s="139" t="e">
        <f>VLOOKUP(H92,'BSG-Kürzel'!C:D,2,0)</f>
        <v>#REF!</v>
      </c>
      <c r="J92" s="160" t="e">
        <f>VLOOKUP(F92,Tabelle1!A:B,20,0)</f>
        <v>#REF!</v>
      </c>
      <c r="K92" s="161" t="e">
        <f>VLOOKUP(F92,Tabelle1!A:B,21,0)</f>
        <v>#REF!</v>
      </c>
      <c r="L92" s="162" t="e">
        <f>_xlfn.AGGREGATE(14,6,Tabelle1!#REF!,ROW()-2)</f>
        <v>#REF!</v>
      </c>
      <c r="M92" s="162" t="e">
        <f>VLOOKUP(F92,Tabelle1!A:B,5,0)</f>
        <v>#REF!</v>
      </c>
    </row>
    <row r="93" spans="4:13" x14ac:dyDescent="0.2">
      <c r="D93" s="168" t="e">
        <f t="shared" si="1"/>
        <v>#REF!</v>
      </c>
      <c r="E93" s="139"/>
      <c r="F93" s="143" t="e">
        <f>INDEX(Tabelle1!A:A,_xlfn.AGGREGATE(14,6,ROW(Tabelle1!#REF!)/(Tabelle1!#REF!=L93),COUNTIF($L$3:L93,L93)),1)</f>
        <v>#REF!</v>
      </c>
      <c r="G93" s="139" t="e">
        <f>VLOOKUP(F93,Tabelle1!A:B,2,0)</f>
        <v>#REF!</v>
      </c>
      <c r="H93" s="139" t="e">
        <f>VLOOKUP(F93,Tabelle1!A:B,3,0)</f>
        <v>#REF!</v>
      </c>
      <c r="I93" s="139" t="e">
        <f>VLOOKUP(H93,'BSG-Kürzel'!C:D,2,0)</f>
        <v>#REF!</v>
      </c>
      <c r="J93" s="160" t="e">
        <f>VLOOKUP(F93,Tabelle1!A:B,20,0)</f>
        <v>#REF!</v>
      </c>
      <c r="K93" s="161" t="e">
        <f>VLOOKUP(F93,Tabelle1!A:B,21,0)</f>
        <v>#REF!</v>
      </c>
      <c r="L93" s="162" t="e">
        <f>_xlfn.AGGREGATE(14,6,Tabelle1!#REF!,ROW()-2)</f>
        <v>#REF!</v>
      </c>
      <c r="M93" s="162" t="e">
        <f>VLOOKUP(F93,Tabelle1!A:B,5,0)</f>
        <v>#REF!</v>
      </c>
    </row>
    <row r="94" spans="4:13" x14ac:dyDescent="0.2">
      <c r="D94" s="168" t="e">
        <f t="shared" si="1"/>
        <v>#REF!</v>
      </c>
      <c r="E94" s="139"/>
      <c r="F94" s="143" t="e">
        <f>INDEX(Tabelle1!A:A,_xlfn.AGGREGATE(14,6,ROW(Tabelle1!#REF!)/(Tabelle1!#REF!=L94),COUNTIF($L$3:L94,L94)),1)</f>
        <v>#REF!</v>
      </c>
      <c r="G94" s="139" t="e">
        <f>VLOOKUP(F94,Tabelle1!A:B,2,0)</f>
        <v>#REF!</v>
      </c>
      <c r="H94" s="139" t="e">
        <f>VLOOKUP(F94,Tabelle1!A:B,3,0)</f>
        <v>#REF!</v>
      </c>
      <c r="I94" s="139" t="e">
        <f>VLOOKUP(H94,'BSG-Kürzel'!C:D,2,0)</f>
        <v>#REF!</v>
      </c>
      <c r="J94" s="160" t="e">
        <f>VLOOKUP(F94,Tabelle1!A:B,20,0)</f>
        <v>#REF!</v>
      </c>
      <c r="K94" s="161" t="e">
        <f>VLOOKUP(F94,Tabelle1!A:B,21,0)</f>
        <v>#REF!</v>
      </c>
      <c r="L94" s="162" t="e">
        <f>_xlfn.AGGREGATE(14,6,Tabelle1!#REF!,ROW()-2)</f>
        <v>#REF!</v>
      </c>
      <c r="M94" s="162" t="e">
        <f>VLOOKUP(F94,Tabelle1!A:B,5,0)</f>
        <v>#REF!</v>
      </c>
    </row>
    <row r="95" spans="4:13" x14ac:dyDescent="0.2">
      <c r="D95" s="168" t="e">
        <f t="shared" si="1"/>
        <v>#REF!</v>
      </c>
      <c r="E95" s="139"/>
      <c r="F95" s="143" t="e">
        <f>INDEX(Tabelle1!A:A,_xlfn.AGGREGATE(14,6,ROW(Tabelle1!#REF!)/(Tabelle1!#REF!=L95),COUNTIF($L$3:L95,L95)),1)</f>
        <v>#REF!</v>
      </c>
      <c r="G95" s="139" t="e">
        <f>VLOOKUP(F95,Tabelle1!A:B,2,0)</f>
        <v>#REF!</v>
      </c>
      <c r="H95" s="139" t="e">
        <f>VLOOKUP(F95,Tabelle1!A:B,3,0)</f>
        <v>#REF!</v>
      </c>
      <c r="I95" s="139" t="e">
        <f>VLOOKUP(H95,'BSG-Kürzel'!C:D,2,0)</f>
        <v>#REF!</v>
      </c>
      <c r="J95" s="160" t="e">
        <f>VLOOKUP(F95,Tabelle1!A:B,20,0)</f>
        <v>#REF!</v>
      </c>
      <c r="K95" s="161" t="e">
        <f>VLOOKUP(F95,Tabelle1!A:B,21,0)</f>
        <v>#REF!</v>
      </c>
      <c r="L95" s="162" t="e">
        <f>_xlfn.AGGREGATE(14,6,Tabelle1!#REF!,ROW()-2)</f>
        <v>#REF!</v>
      </c>
      <c r="M95" s="162" t="e">
        <f>VLOOKUP(F95,Tabelle1!A:B,5,0)</f>
        <v>#REF!</v>
      </c>
    </row>
    <row r="96" spans="4:13" x14ac:dyDescent="0.2">
      <c r="D96" s="168" t="e">
        <f t="shared" si="1"/>
        <v>#REF!</v>
      </c>
      <c r="E96" s="139"/>
      <c r="F96" s="143" t="e">
        <f>INDEX(Tabelle1!A:A,_xlfn.AGGREGATE(14,6,ROW(Tabelle1!#REF!)/(Tabelle1!#REF!=L96),COUNTIF($L$3:L96,L96)),1)</f>
        <v>#REF!</v>
      </c>
      <c r="G96" s="139" t="e">
        <f>VLOOKUP(F96,Tabelle1!A:B,2,0)</f>
        <v>#REF!</v>
      </c>
      <c r="H96" s="139" t="e">
        <f>VLOOKUP(F96,Tabelle1!A:B,3,0)</f>
        <v>#REF!</v>
      </c>
      <c r="I96" s="139" t="e">
        <f>VLOOKUP(H96,'BSG-Kürzel'!C:D,2,0)</f>
        <v>#REF!</v>
      </c>
      <c r="J96" s="160" t="e">
        <f>VLOOKUP(F96,Tabelle1!A:B,20,0)</f>
        <v>#REF!</v>
      </c>
      <c r="K96" s="161" t="e">
        <f>VLOOKUP(F96,Tabelle1!A:B,21,0)</f>
        <v>#REF!</v>
      </c>
      <c r="L96" s="162" t="e">
        <f>_xlfn.AGGREGATE(14,6,Tabelle1!#REF!,ROW()-2)</f>
        <v>#REF!</v>
      </c>
      <c r="M96" s="162" t="e">
        <f>VLOOKUP(F96,Tabelle1!A:B,5,0)</f>
        <v>#REF!</v>
      </c>
    </row>
    <row r="97" spans="4:13" x14ac:dyDescent="0.2">
      <c r="D97" s="168" t="e">
        <f t="shared" si="1"/>
        <v>#REF!</v>
      </c>
      <c r="E97" s="139"/>
      <c r="F97" s="143" t="e">
        <f>INDEX(Tabelle1!A:A,_xlfn.AGGREGATE(14,6,ROW(Tabelle1!#REF!)/(Tabelle1!#REF!=L97),COUNTIF($L$3:L97,L97)),1)</f>
        <v>#REF!</v>
      </c>
      <c r="G97" s="139" t="e">
        <f>VLOOKUP(F97,Tabelle1!A:B,2,0)</f>
        <v>#REF!</v>
      </c>
      <c r="H97" s="139" t="e">
        <f>VLOOKUP(F97,Tabelle1!A:B,3,0)</f>
        <v>#REF!</v>
      </c>
      <c r="I97" s="139" t="e">
        <f>VLOOKUP(H97,'BSG-Kürzel'!C:D,2,0)</f>
        <v>#REF!</v>
      </c>
      <c r="J97" s="160" t="e">
        <f>VLOOKUP(F97,Tabelle1!A:B,20,0)</f>
        <v>#REF!</v>
      </c>
      <c r="K97" s="161" t="e">
        <f>VLOOKUP(F97,Tabelle1!A:B,21,0)</f>
        <v>#REF!</v>
      </c>
      <c r="L97" s="162" t="e">
        <f>_xlfn.AGGREGATE(14,6,Tabelle1!#REF!,ROW()-2)</f>
        <v>#REF!</v>
      </c>
      <c r="M97" s="162" t="e">
        <f>VLOOKUP(F97,Tabelle1!A:B,5,0)</f>
        <v>#REF!</v>
      </c>
    </row>
    <row r="98" spans="4:13" x14ac:dyDescent="0.2">
      <c r="D98" s="168" t="e">
        <f t="shared" si="1"/>
        <v>#REF!</v>
      </c>
      <c r="E98" s="139"/>
      <c r="F98" s="143" t="e">
        <f>INDEX(Tabelle1!A:A,_xlfn.AGGREGATE(14,6,ROW(Tabelle1!#REF!)/(Tabelle1!#REF!=L98),COUNTIF($L$3:L98,L98)),1)</f>
        <v>#REF!</v>
      </c>
      <c r="G98" s="139" t="e">
        <f>VLOOKUP(F98,Tabelle1!A:B,2,0)</f>
        <v>#REF!</v>
      </c>
      <c r="H98" s="139" t="e">
        <f>VLOOKUP(F98,Tabelle1!A:B,3,0)</f>
        <v>#REF!</v>
      </c>
      <c r="I98" s="139" t="e">
        <f>VLOOKUP(H98,'BSG-Kürzel'!C:D,2,0)</f>
        <v>#REF!</v>
      </c>
      <c r="J98" s="160" t="e">
        <f>VLOOKUP(F98,Tabelle1!A:B,20,0)</f>
        <v>#REF!</v>
      </c>
      <c r="K98" s="161" t="e">
        <f>VLOOKUP(F98,Tabelle1!A:B,21,0)</f>
        <v>#REF!</v>
      </c>
      <c r="L98" s="162" t="e">
        <f>_xlfn.AGGREGATE(14,6,Tabelle1!#REF!,ROW()-2)</f>
        <v>#REF!</v>
      </c>
      <c r="M98" s="162" t="e">
        <f>VLOOKUP(F98,Tabelle1!A:B,5,0)</f>
        <v>#REF!</v>
      </c>
    </row>
    <row r="99" spans="4:13" x14ac:dyDescent="0.2">
      <c r="D99" s="168" t="e">
        <f t="shared" si="1"/>
        <v>#REF!</v>
      </c>
      <c r="E99" s="139"/>
      <c r="F99" s="143" t="e">
        <f>INDEX(Tabelle1!A:A,_xlfn.AGGREGATE(14,6,ROW(Tabelle1!#REF!)/(Tabelle1!#REF!=L99),COUNTIF($L$3:L99,L99)),1)</f>
        <v>#REF!</v>
      </c>
      <c r="G99" s="139" t="e">
        <f>VLOOKUP(F99,Tabelle1!A:B,2,0)</f>
        <v>#REF!</v>
      </c>
      <c r="H99" s="139" t="e">
        <f>VLOOKUP(F99,Tabelle1!A:B,3,0)</f>
        <v>#REF!</v>
      </c>
      <c r="I99" s="139" t="e">
        <f>VLOOKUP(H99,'BSG-Kürzel'!C:D,2,0)</f>
        <v>#REF!</v>
      </c>
      <c r="J99" s="160" t="e">
        <f>VLOOKUP(F99,Tabelle1!A:B,20,0)</f>
        <v>#REF!</v>
      </c>
      <c r="K99" s="161" t="e">
        <f>VLOOKUP(F99,Tabelle1!A:B,21,0)</f>
        <v>#REF!</v>
      </c>
      <c r="L99" s="162" t="e">
        <f>_xlfn.AGGREGATE(14,6,Tabelle1!#REF!,ROW()-2)</f>
        <v>#REF!</v>
      </c>
      <c r="M99" s="162" t="e">
        <f>VLOOKUP(F99,Tabelle1!A:B,5,0)</f>
        <v>#REF!</v>
      </c>
    </row>
    <row r="100" spans="4:13" x14ac:dyDescent="0.2">
      <c r="D100" s="168" t="e">
        <f t="shared" si="1"/>
        <v>#REF!</v>
      </c>
      <c r="E100" s="139"/>
      <c r="F100" s="143" t="e">
        <f>INDEX(Tabelle1!A:A,_xlfn.AGGREGATE(14,6,ROW(Tabelle1!#REF!)/(Tabelle1!#REF!=L100),COUNTIF($L$3:L100,L100)),1)</f>
        <v>#REF!</v>
      </c>
      <c r="G100" s="139" t="e">
        <f>VLOOKUP(F100,Tabelle1!A:B,2,0)</f>
        <v>#REF!</v>
      </c>
      <c r="H100" s="139" t="e">
        <f>VLOOKUP(F100,Tabelle1!A:B,3,0)</f>
        <v>#REF!</v>
      </c>
      <c r="I100" s="139" t="e">
        <f>VLOOKUP(H100,'BSG-Kürzel'!C:D,2,0)</f>
        <v>#REF!</v>
      </c>
      <c r="J100" s="160" t="e">
        <f>VLOOKUP(F100,Tabelle1!A:B,20,0)</f>
        <v>#REF!</v>
      </c>
      <c r="K100" s="161" t="e">
        <f>VLOOKUP(F100,Tabelle1!A:B,21,0)</f>
        <v>#REF!</v>
      </c>
      <c r="L100" s="162" t="e">
        <f>_xlfn.AGGREGATE(14,6,Tabelle1!#REF!,ROW()-2)</f>
        <v>#REF!</v>
      </c>
      <c r="M100" s="162" t="e">
        <f>VLOOKUP(F100,Tabelle1!A:B,5,0)</f>
        <v>#REF!</v>
      </c>
    </row>
    <row r="101" spans="4:13" x14ac:dyDescent="0.2">
      <c r="D101" s="168" t="e">
        <f t="shared" si="1"/>
        <v>#REF!</v>
      </c>
      <c r="E101" s="139"/>
      <c r="F101" s="143" t="e">
        <f>INDEX(Tabelle1!A:A,_xlfn.AGGREGATE(14,6,ROW(Tabelle1!#REF!)/(Tabelle1!#REF!=L101),COUNTIF($L$3:L101,L101)),1)</f>
        <v>#REF!</v>
      </c>
      <c r="G101" s="139" t="e">
        <f>VLOOKUP(F101,Tabelle1!A:B,2,0)</f>
        <v>#REF!</v>
      </c>
      <c r="H101" s="139" t="e">
        <f>VLOOKUP(F101,Tabelle1!A:B,3,0)</f>
        <v>#REF!</v>
      </c>
      <c r="I101" s="139" t="e">
        <f>VLOOKUP(H101,'BSG-Kürzel'!C:D,2,0)</f>
        <v>#REF!</v>
      </c>
      <c r="J101" s="160" t="e">
        <f>VLOOKUP(F101,Tabelle1!A:B,20,0)</f>
        <v>#REF!</v>
      </c>
      <c r="K101" s="161" t="e">
        <f>VLOOKUP(F101,Tabelle1!A:B,21,0)</f>
        <v>#REF!</v>
      </c>
      <c r="L101" s="162" t="e">
        <f>_xlfn.AGGREGATE(14,6,Tabelle1!#REF!,ROW()-2)</f>
        <v>#REF!</v>
      </c>
      <c r="M101" s="162" t="e">
        <f>VLOOKUP(F101,Tabelle1!A:B,5,0)</f>
        <v>#REF!</v>
      </c>
    </row>
    <row r="102" spans="4:13" x14ac:dyDescent="0.2">
      <c r="D102" s="168" t="e">
        <f t="shared" si="1"/>
        <v>#REF!</v>
      </c>
      <c r="E102" s="139"/>
      <c r="F102" s="143" t="e">
        <f>INDEX(Tabelle1!A:A,_xlfn.AGGREGATE(14,6,ROW(Tabelle1!#REF!)/(Tabelle1!#REF!=L102),COUNTIF($L$3:L102,L102)),1)</f>
        <v>#REF!</v>
      </c>
      <c r="G102" s="139" t="e">
        <f>VLOOKUP(F102,Tabelle1!A:B,2,0)</f>
        <v>#REF!</v>
      </c>
      <c r="H102" s="139" t="e">
        <f>VLOOKUP(F102,Tabelle1!A:B,3,0)</f>
        <v>#REF!</v>
      </c>
      <c r="I102" s="139" t="e">
        <f>VLOOKUP(H102,'BSG-Kürzel'!C:D,2,0)</f>
        <v>#REF!</v>
      </c>
      <c r="J102" s="160" t="e">
        <f>VLOOKUP(F102,Tabelle1!A:B,20,0)</f>
        <v>#REF!</v>
      </c>
      <c r="K102" s="161" t="e">
        <f>VLOOKUP(F102,Tabelle1!A:B,21,0)</f>
        <v>#REF!</v>
      </c>
      <c r="L102" s="162" t="e">
        <f>_xlfn.AGGREGATE(14,6,Tabelle1!#REF!,ROW()-2)</f>
        <v>#REF!</v>
      </c>
      <c r="M102" s="162" t="e">
        <f>VLOOKUP(F102,Tabelle1!A:B,5,0)</f>
        <v>#REF!</v>
      </c>
    </row>
    <row r="103" spans="4:13" x14ac:dyDescent="0.2">
      <c r="D103" s="168" t="e">
        <f t="shared" si="1"/>
        <v>#REF!</v>
      </c>
      <c r="E103" s="139"/>
      <c r="F103" s="143" t="e">
        <f>INDEX(Tabelle1!A:A,_xlfn.AGGREGATE(14,6,ROW(Tabelle1!#REF!)/(Tabelle1!#REF!=L103),COUNTIF($L$3:L103,L103)),1)</f>
        <v>#REF!</v>
      </c>
      <c r="G103" s="139" t="e">
        <f>VLOOKUP(F103,Tabelle1!A:B,2,0)</f>
        <v>#REF!</v>
      </c>
      <c r="H103" s="139" t="e">
        <f>VLOOKUP(F103,Tabelle1!A:B,3,0)</f>
        <v>#REF!</v>
      </c>
      <c r="I103" s="139" t="e">
        <f>VLOOKUP(H103,'BSG-Kürzel'!C:D,2,0)</f>
        <v>#REF!</v>
      </c>
      <c r="J103" s="160" t="e">
        <f>VLOOKUP(F103,Tabelle1!A:B,20,0)</f>
        <v>#REF!</v>
      </c>
      <c r="K103" s="161" t="e">
        <f>VLOOKUP(F103,Tabelle1!A:B,21,0)</f>
        <v>#REF!</v>
      </c>
      <c r="L103" s="162" t="e">
        <f>_xlfn.AGGREGATE(14,6,Tabelle1!#REF!,ROW()-2)</f>
        <v>#REF!</v>
      </c>
      <c r="M103" s="162" t="e">
        <f>VLOOKUP(F103,Tabelle1!A:B,5,0)</f>
        <v>#REF!</v>
      </c>
    </row>
    <row r="104" spans="4:13" x14ac:dyDescent="0.2">
      <c r="D104" s="168" t="e">
        <f t="shared" si="1"/>
        <v>#REF!</v>
      </c>
      <c r="E104" s="139"/>
      <c r="F104" s="143" t="e">
        <f>INDEX(Tabelle1!A:A,_xlfn.AGGREGATE(14,6,ROW(Tabelle1!#REF!)/(Tabelle1!#REF!=L104),COUNTIF($L$3:L104,L104)),1)</f>
        <v>#REF!</v>
      </c>
      <c r="G104" s="139" t="e">
        <f>VLOOKUP(F104,Tabelle1!A:B,2,0)</f>
        <v>#REF!</v>
      </c>
      <c r="H104" s="139" t="e">
        <f>VLOOKUP(F104,Tabelle1!A:B,3,0)</f>
        <v>#REF!</v>
      </c>
      <c r="I104" s="139" t="e">
        <f>VLOOKUP(H104,'BSG-Kürzel'!C:D,2,0)</f>
        <v>#REF!</v>
      </c>
      <c r="J104" s="160" t="e">
        <f>VLOOKUP(F104,Tabelle1!A:B,20,0)</f>
        <v>#REF!</v>
      </c>
      <c r="K104" s="161" t="e">
        <f>VLOOKUP(F104,Tabelle1!A:B,21,0)</f>
        <v>#REF!</v>
      </c>
      <c r="L104" s="162" t="e">
        <f>_xlfn.AGGREGATE(14,6,Tabelle1!#REF!,ROW()-2)</f>
        <v>#REF!</v>
      </c>
      <c r="M104" s="162" t="e">
        <f>VLOOKUP(F104,Tabelle1!A:B,5,0)</f>
        <v>#REF!</v>
      </c>
    </row>
    <row r="105" spans="4:13" x14ac:dyDescent="0.2">
      <c r="D105" s="168" t="e">
        <f t="shared" si="1"/>
        <v>#REF!</v>
      </c>
      <c r="E105" s="139"/>
      <c r="F105" s="143" t="e">
        <f>INDEX(Tabelle1!A:A,_xlfn.AGGREGATE(14,6,ROW(Tabelle1!#REF!)/(Tabelle1!#REF!=L105),COUNTIF($L$3:L105,L105)),1)</f>
        <v>#REF!</v>
      </c>
      <c r="G105" s="139" t="e">
        <f>VLOOKUP(F105,Tabelle1!A:B,2,0)</f>
        <v>#REF!</v>
      </c>
      <c r="H105" s="139" t="e">
        <f>VLOOKUP(F105,Tabelle1!A:B,3,0)</f>
        <v>#REF!</v>
      </c>
      <c r="I105" s="139" t="e">
        <f>VLOOKUP(H105,'BSG-Kürzel'!C:D,2,0)</f>
        <v>#REF!</v>
      </c>
      <c r="J105" s="160" t="e">
        <f>VLOOKUP(F105,Tabelle1!A:B,20,0)</f>
        <v>#REF!</v>
      </c>
      <c r="K105" s="161" t="e">
        <f>VLOOKUP(F105,Tabelle1!A:B,21,0)</f>
        <v>#REF!</v>
      </c>
      <c r="L105" s="162" t="e">
        <f>_xlfn.AGGREGATE(14,6,Tabelle1!#REF!,ROW()-2)</f>
        <v>#REF!</v>
      </c>
      <c r="M105" s="162" t="e">
        <f>VLOOKUP(F105,Tabelle1!A:B,5,0)</f>
        <v>#REF!</v>
      </c>
    </row>
    <row r="106" spans="4:13" x14ac:dyDescent="0.2">
      <c r="D106" s="168" t="e">
        <f t="shared" si="1"/>
        <v>#REF!</v>
      </c>
      <c r="E106" s="139"/>
      <c r="F106" s="143" t="e">
        <f>INDEX(Tabelle1!A:A,_xlfn.AGGREGATE(14,6,ROW(Tabelle1!#REF!)/(Tabelle1!#REF!=L106),COUNTIF($L$3:L106,L106)),1)</f>
        <v>#REF!</v>
      </c>
      <c r="G106" s="139" t="e">
        <f>VLOOKUP(F106,Tabelle1!A:B,2,0)</f>
        <v>#REF!</v>
      </c>
      <c r="H106" s="139" t="e">
        <f>VLOOKUP(F106,Tabelle1!A:B,3,0)</f>
        <v>#REF!</v>
      </c>
      <c r="I106" s="139" t="e">
        <f>VLOOKUP(H106,'BSG-Kürzel'!C:D,2,0)</f>
        <v>#REF!</v>
      </c>
      <c r="J106" s="160" t="e">
        <f>VLOOKUP(F106,Tabelle1!A:B,20,0)</f>
        <v>#REF!</v>
      </c>
      <c r="K106" s="161" t="e">
        <f>VLOOKUP(F106,Tabelle1!A:B,21,0)</f>
        <v>#REF!</v>
      </c>
      <c r="L106" s="162" t="e">
        <f>_xlfn.AGGREGATE(14,6,Tabelle1!#REF!,ROW()-2)</f>
        <v>#REF!</v>
      </c>
      <c r="M106" s="162" t="e">
        <f>VLOOKUP(F106,Tabelle1!A:B,5,0)</f>
        <v>#REF!</v>
      </c>
    </row>
    <row r="107" spans="4:13" x14ac:dyDescent="0.2">
      <c r="D107" s="168" t="e">
        <f t="shared" si="1"/>
        <v>#REF!</v>
      </c>
      <c r="E107" s="139"/>
      <c r="F107" s="143" t="e">
        <f>INDEX(Tabelle1!A:A,_xlfn.AGGREGATE(14,6,ROW(Tabelle1!#REF!)/(Tabelle1!#REF!=L107),COUNTIF($L$3:L107,L107)),1)</f>
        <v>#REF!</v>
      </c>
      <c r="G107" s="139" t="e">
        <f>VLOOKUP(F107,Tabelle1!A:B,2,0)</f>
        <v>#REF!</v>
      </c>
      <c r="H107" s="139" t="e">
        <f>VLOOKUP(F107,Tabelle1!A:B,3,0)</f>
        <v>#REF!</v>
      </c>
      <c r="I107" s="139" t="e">
        <f>VLOOKUP(H107,'BSG-Kürzel'!C:D,2,0)</f>
        <v>#REF!</v>
      </c>
      <c r="J107" s="160" t="e">
        <f>VLOOKUP(F107,Tabelle1!A:B,20,0)</f>
        <v>#REF!</v>
      </c>
      <c r="K107" s="161" t="e">
        <f>VLOOKUP(F107,Tabelle1!A:B,21,0)</f>
        <v>#REF!</v>
      </c>
      <c r="L107" s="162" t="e">
        <f>_xlfn.AGGREGATE(14,6,Tabelle1!#REF!,ROW()-2)</f>
        <v>#REF!</v>
      </c>
      <c r="M107" s="162" t="e">
        <f>VLOOKUP(F107,Tabelle1!A:B,5,0)</f>
        <v>#REF!</v>
      </c>
    </row>
    <row r="108" spans="4:13" x14ac:dyDescent="0.2">
      <c r="D108" s="168" t="e">
        <f t="shared" si="1"/>
        <v>#REF!</v>
      </c>
      <c r="E108" s="139"/>
      <c r="F108" s="143" t="e">
        <f>INDEX(Tabelle1!A:A,_xlfn.AGGREGATE(14,6,ROW(Tabelle1!#REF!)/(Tabelle1!#REF!=L108),COUNTIF($L$3:L108,L108)),1)</f>
        <v>#REF!</v>
      </c>
      <c r="G108" s="139" t="e">
        <f>VLOOKUP(F108,Tabelle1!A:B,2,0)</f>
        <v>#REF!</v>
      </c>
      <c r="H108" s="139" t="e">
        <f>VLOOKUP(F108,Tabelle1!A:B,3,0)</f>
        <v>#REF!</v>
      </c>
      <c r="I108" s="139" t="e">
        <f>VLOOKUP(H108,'BSG-Kürzel'!C:D,2,0)</f>
        <v>#REF!</v>
      </c>
      <c r="J108" s="160" t="e">
        <f>VLOOKUP(F108,Tabelle1!A:B,20,0)</f>
        <v>#REF!</v>
      </c>
      <c r="K108" s="161" t="e">
        <f>VLOOKUP(F108,Tabelle1!A:B,21,0)</f>
        <v>#REF!</v>
      </c>
      <c r="L108" s="162" t="e">
        <f>_xlfn.AGGREGATE(14,6,Tabelle1!#REF!,ROW()-2)</f>
        <v>#REF!</v>
      </c>
      <c r="M108" s="162" t="e">
        <f>VLOOKUP(F108,Tabelle1!A:B,5,0)</f>
        <v>#REF!</v>
      </c>
    </row>
    <row r="109" spans="4:13" x14ac:dyDescent="0.2">
      <c r="D109" s="168" t="e">
        <f t="shared" si="1"/>
        <v>#REF!</v>
      </c>
      <c r="E109" s="139"/>
      <c r="F109" s="143" t="e">
        <f>INDEX(Tabelle1!A:A,_xlfn.AGGREGATE(14,6,ROW(Tabelle1!#REF!)/(Tabelle1!#REF!=L109),COUNTIF($L$3:L109,L109)),1)</f>
        <v>#REF!</v>
      </c>
      <c r="G109" s="139" t="e">
        <f>VLOOKUP(F109,Tabelle1!A:B,2,0)</f>
        <v>#REF!</v>
      </c>
      <c r="H109" s="139" t="e">
        <f>VLOOKUP(F109,Tabelle1!A:B,3,0)</f>
        <v>#REF!</v>
      </c>
      <c r="I109" s="139" t="e">
        <f>VLOOKUP(H109,'BSG-Kürzel'!C:D,2,0)</f>
        <v>#REF!</v>
      </c>
      <c r="J109" s="160" t="e">
        <f>VLOOKUP(F109,Tabelle1!A:B,20,0)</f>
        <v>#REF!</v>
      </c>
      <c r="K109" s="161" t="e">
        <f>VLOOKUP(F109,Tabelle1!A:B,21,0)</f>
        <v>#REF!</v>
      </c>
      <c r="L109" s="162" t="e">
        <f>_xlfn.AGGREGATE(14,6,Tabelle1!#REF!,ROW()-2)</f>
        <v>#REF!</v>
      </c>
      <c r="M109" s="162" t="e">
        <f>VLOOKUP(F109,Tabelle1!A:B,5,0)</f>
        <v>#REF!</v>
      </c>
    </row>
    <row r="110" spans="4:13" x14ac:dyDescent="0.2">
      <c r="D110" s="168" t="e">
        <f t="shared" si="1"/>
        <v>#REF!</v>
      </c>
      <c r="E110" s="139"/>
      <c r="F110" s="143" t="e">
        <f>INDEX(Tabelle1!A:A,_xlfn.AGGREGATE(14,6,ROW(Tabelle1!#REF!)/(Tabelle1!#REF!=L110),COUNTIF($L$3:L110,L110)),1)</f>
        <v>#REF!</v>
      </c>
      <c r="G110" s="139" t="e">
        <f>VLOOKUP(F110,Tabelle1!A:B,2,0)</f>
        <v>#REF!</v>
      </c>
      <c r="H110" s="139" t="e">
        <f>VLOOKUP(F110,Tabelle1!A:B,3,0)</f>
        <v>#REF!</v>
      </c>
      <c r="I110" s="139" t="e">
        <f>VLOOKUP(H110,'BSG-Kürzel'!C:D,2,0)</f>
        <v>#REF!</v>
      </c>
      <c r="J110" s="160" t="e">
        <f>VLOOKUP(F110,Tabelle1!A:B,20,0)</f>
        <v>#REF!</v>
      </c>
      <c r="K110" s="161" t="e">
        <f>VLOOKUP(F110,Tabelle1!A:B,21,0)</f>
        <v>#REF!</v>
      </c>
      <c r="L110" s="162" t="e">
        <f>_xlfn.AGGREGATE(14,6,Tabelle1!#REF!,ROW()-2)</f>
        <v>#REF!</v>
      </c>
      <c r="M110" s="162" t="e">
        <f>VLOOKUP(F110,Tabelle1!A:B,5,0)</f>
        <v>#REF!</v>
      </c>
    </row>
    <row r="111" spans="4:13" x14ac:dyDescent="0.2">
      <c r="D111" s="168" t="e">
        <f t="shared" si="1"/>
        <v>#REF!</v>
      </c>
      <c r="E111" s="139"/>
      <c r="F111" s="143" t="e">
        <f>INDEX(Tabelle1!A:A,_xlfn.AGGREGATE(14,6,ROW(Tabelle1!#REF!)/(Tabelle1!#REF!=L111),COUNTIF($L$3:L111,L111)),1)</f>
        <v>#REF!</v>
      </c>
      <c r="G111" s="139" t="e">
        <f>VLOOKUP(F111,Tabelle1!A:B,2,0)</f>
        <v>#REF!</v>
      </c>
      <c r="H111" s="139" t="e">
        <f>VLOOKUP(F111,Tabelle1!A:B,3,0)</f>
        <v>#REF!</v>
      </c>
      <c r="I111" s="139" t="e">
        <f>VLOOKUP(H111,'BSG-Kürzel'!C:D,2,0)</f>
        <v>#REF!</v>
      </c>
      <c r="J111" s="160" t="e">
        <f>VLOOKUP(F111,Tabelle1!A:B,20,0)</f>
        <v>#REF!</v>
      </c>
      <c r="K111" s="161" t="e">
        <f>VLOOKUP(F111,Tabelle1!A:B,21,0)</f>
        <v>#REF!</v>
      </c>
      <c r="L111" s="162" t="e">
        <f>_xlfn.AGGREGATE(14,6,Tabelle1!#REF!,ROW()-2)</f>
        <v>#REF!</v>
      </c>
      <c r="M111" s="162" t="e">
        <f>VLOOKUP(F111,Tabelle1!A:B,5,0)</f>
        <v>#REF!</v>
      </c>
    </row>
    <row r="112" spans="4:13" x14ac:dyDescent="0.2">
      <c r="D112" s="168" t="e">
        <f t="shared" si="1"/>
        <v>#REF!</v>
      </c>
      <c r="E112" s="139"/>
      <c r="F112" s="143" t="e">
        <f>INDEX(Tabelle1!A:A,_xlfn.AGGREGATE(14,6,ROW(Tabelle1!#REF!)/(Tabelle1!#REF!=L112),COUNTIF($L$3:L112,L112)),1)</f>
        <v>#REF!</v>
      </c>
      <c r="G112" s="139" t="e">
        <f>VLOOKUP(F112,Tabelle1!A:B,2,0)</f>
        <v>#REF!</v>
      </c>
      <c r="H112" s="139" t="e">
        <f>VLOOKUP(F112,Tabelle1!A:B,3,0)</f>
        <v>#REF!</v>
      </c>
      <c r="I112" s="139" t="e">
        <f>VLOOKUP(H112,'BSG-Kürzel'!C:D,2,0)</f>
        <v>#REF!</v>
      </c>
      <c r="J112" s="160" t="e">
        <f>VLOOKUP(F112,Tabelle1!A:B,20,0)</f>
        <v>#REF!</v>
      </c>
      <c r="K112" s="161" t="e">
        <f>VLOOKUP(F112,Tabelle1!A:B,21,0)</f>
        <v>#REF!</v>
      </c>
      <c r="L112" s="162" t="e">
        <f>_xlfn.AGGREGATE(14,6,Tabelle1!#REF!,ROW()-2)</f>
        <v>#REF!</v>
      </c>
      <c r="M112" s="162" t="e">
        <f>VLOOKUP(F112,Tabelle1!A:B,5,0)</f>
        <v>#REF!</v>
      </c>
    </row>
    <row r="113" spans="4:13" x14ac:dyDescent="0.2">
      <c r="D113" s="168" t="e">
        <f t="shared" si="1"/>
        <v>#REF!</v>
      </c>
      <c r="E113" s="139"/>
      <c r="F113" s="143" t="e">
        <f>INDEX(Tabelle1!A:A,_xlfn.AGGREGATE(14,6,ROW(Tabelle1!#REF!)/(Tabelle1!#REF!=L113),COUNTIF($L$3:L113,L113)),1)</f>
        <v>#REF!</v>
      </c>
      <c r="G113" s="139" t="e">
        <f>VLOOKUP(F113,Tabelle1!A:B,2,0)</f>
        <v>#REF!</v>
      </c>
      <c r="H113" s="139" t="e">
        <f>VLOOKUP(F113,Tabelle1!A:B,3,0)</f>
        <v>#REF!</v>
      </c>
      <c r="I113" s="139" t="e">
        <f>VLOOKUP(H113,'BSG-Kürzel'!C:D,2,0)</f>
        <v>#REF!</v>
      </c>
      <c r="J113" s="160" t="e">
        <f>VLOOKUP(F113,Tabelle1!A:B,20,0)</f>
        <v>#REF!</v>
      </c>
      <c r="K113" s="161" t="e">
        <f>VLOOKUP(F113,Tabelle1!A:B,21,0)</f>
        <v>#REF!</v>
      </c>
      <c r="L113" s="162" t="e">
        <f>_xlfn.AGGREGATE(14,6,Tabelle1!#REF!,ROW()-2)</f>
        <v>#REF!</v>
      </c>
      <c r="M113" s="162" t="e">
        <f>VLOOKUP(F113,Tabelle1!A:B,5,0)</f>
        <v>#REF!</v>
      </c>
    </row>
    <row r="114" spans="4:13" x14ac:dyDescent="0.2">
      <c r="D114" s="168" t="e">
        <f t="shared" si="1"/>
        <v>#REF!</v>
      </c>
      <c r="E114" s="139"/>
      <c r="F114" s="143" t="e">
        <f>INDEX(Tabelle1!A:A,_xlfn.AGGREGATE(14,6,ROW(Tabelle1!#REF!)/(Tabelle1!#REF!=L114),COUNTIF($L$3:L114,L114)),1)</f>
        <v>#REF!</v>
      </c>
      <c r="G114" s="139" t="e">
        <f>VLOOKUP(F114,Tabelle1!A:B,2,0)</f>
        <v>#REF!</v>
      </c>
      <c r="H114" s="139" t="e">
        <f>VLOOKUP(F114,Tabelle1!A:B,3,0)</f>
        <v>#REF!</v>
      </c>
      <c r="I114" s="139" t="e">
        <f>VLOOKUP(H114,'BSG-Kürzel'!C:D,2,0)</f>
        <v>#REF!</v>
      </c>
      <c r="J114" s="160" t="e">
        <f>VLOOKUP(F114,Tabelle1!A:B,20,0)</f>
        <v>#REF!</v>
      </c>
      <c r="K114" s="161" t="e">
        <f>VLOOKUP(F114,Tabelle1!A:B,21,0)</f>
        <v>#REF!</v>
      </c>
      <c r="L114" s="162" t="e">
        <f>_xlfn.AGGREGATE(14,6,Tabelle1!#REF!,ROW()-2)</f>
        <v>#REF!</v>
      </c>
      <c r="M114" s="162" t="e">
        <f>VLOOKUP(F114,Tabelle1!A:B,5,0)</f>
        <v>#REF!</v>
      </c>
    </row>
    <row r="115" spans="4:13" x14ac:dyDescent="0.2">
      <c r="D115" s="168" t="e">
        <f t="shared" si="1"/>
        <v>#REF!</v>
      </c>
      <c r="E115" s="139"/>
      <c r="F115" s="143" t="e">
        <f>INDEX(Tabelle1!A:A,_xlfn.AGGREGATE(14,6,ROW(Tabelle1!#REF!)/(Tabelle1!#REF!=L115),COUNTIF($L$3:L115,L115)),1)</f>
        <v>#REF!</v>
      </c>
      <c r="G115" s="139" t="e">
        <f>VLOOKUP(F115,Tabelle1!A:B,2,0)</f>
        <v>#REF!</v>
      </c>
      <c r="H115" s="139" t="e">
        <f>VLOOKUP(F115,Tabelle1!A:B,3,0)</f>
        <v>#REF!</v>
      </c>
      <c r="I115" s="139" t="e">
        <f>VLOOKUP(H115,'BSG-Kürzel'!C:D,2,0)</f>
        <v>#REF!</v>
      </c>
      <c r="J115" s="160" t="e">
        <f>VLOOKUP(F115,Tabelle1!A:B,20,0)</f>
        <v>#REF!</v>
      </c>
      <c r="K115" s="161" t="e">
        <f>VLOOKUP(F115,Tabelle1!A:B,21,0)</f>
        <v>#REF!</v>
      </c>
      <c r="L115" s="162" t="e">
        <f>_xlfn.AGGREGATE(14,6,Tabelle1!#REF!,ROW()-2)</f>
        <v>#REF!</v>
      </c>
      <c r="M115" s="162" t="e">
        <f>VLOOKUP(F115,Tabelle1!A:B,5,0)</f>
        <v>#REF!</v>
      </c>
    </row>
    <row r="116" spans="4:13" x14ac:dyDescent="0.2">
      <c r="D116" s="168" t="e">
        <f t="shared" si="1"/>
        <v>#REF!</v>
      </c>
      <c r="E116" s="139"/>
      <c r="F116" s="143" t="e">
        <f>INDEX(Tabelle1!A:A,_xlfn.AGGREGATE(14,6,ROW(Tabelle1!#REF!)/(Tabelle1!#REF!=L116),COUNTIF($L$3:L116,L116)),1)</f>
        <v>#REF!</v>
      </c>
      <c r="G116" s="139" t="e">
        <f>VLOOKUP(F116,Tabelle1!A:B,2,0)</f>
        <v>#REF!</v>
      </c>
      <c r="H116" s="139" t="e">
        <f>VLOOKUP(F116,Tabelle1!A:B,3,0)</f>
        <v>#REF!</v>
      </c>
      <c r="I116" s="139" t="e">
        <f>VLOOKUP(H116,'BSG-Kürzel'!C:D,2,0)</f>
        <v>#REF!</v>
      </c>
      <c r="J116" s="160" t="e">
        <f>VLOOKUP(F116,Tabelle1!A:B,20,0)</f>
        <v>#REF!</v>
      </c>
      <c r="K116" s="161" t="e">
        <f>VLOOKUP(F116,Tabelle1!A:B,21,0)</f>
        <v>#REF!</v>
      </c>
      <c r="L116" s="162" t="e">
        <f>_xlfn.AGGREGATE(14,6,Tabelle1!#REF!,ROW()-2)</f>
        <v>#REF!</v>
      </c>
      <c r="M116" s="162" t="e">
        <f>VLOOKUP(F116,Tabelle1!A:B,5,0)</f>
        <v>#REF!</v>
      </c>
    </row>
    <row r="117" spans="4:13" x14ac:dyDescent="0.2">
      <c r="D117" s="168" t="e">
        <f t="shared" si="1"/>
        <v>#REF!</v>
      </c>
      <c r="E117" s="139"/>
      <c r="F117" s="143" t="e">
        <f>INDEX(Tabelle1!A:A,_xlfn.AGGREGATE(14,6,ROW(Tabelle1!#REF!)/(Tabelle1!#REF!=L117),COUNTIF($L$3:L117,L117)),1)</f>
        <v>#REF!</v>
      </c>
      <c r="G117" s="139" t="e">
        <f>VLOOKUP(F117,Tabelle1!A:B,2,0)</f>
        <v>#REF!</v>
      </c>
      <c r="H117" s="139" t="e">
        <f>VLOOKUP(F117,Tabelle1!A:B,3,0)</f>
        <v>#REF!</v>
      </c>
      <c r="I117" s="139" t="e">
        <f>VLOOKUP(H117,'BSG-Kürzel'!C:D,2,0)</f>
        <v>#REF!</v>
      </c>
      <c r="J117" s="160" t="e">
        <f>VLOOKUP(F117,Tabelle1!A:B,20,0)</f>
        <v>#REF!</v>
      </c>
      <c r="K117" s="161" t="e">
        <f>VLOOKUP(F117,Tabelle1!A:B,21,0)</f>
        <v>#REF!</v>
      </c>
      <c r="L117" s="162" t="e">
        <f>_xlfn.AGGREGATE(14,6,Tabelle1!#REF!,ROW()-2)</f>
        <v>#REF!</v>
      </c>
      <c r="M117" s="162" t="e">
        <f>VLOOKUP(F117,Tabelle1!A:B,5,0)</f>
        <v>#REF!</v>
      </c>
    </row>
    <row r="118" spans="4:13" x14ac:dyDescent="0.2">
      <c r="D118" s="168" t="e">
        <f t="shared" si="1"/>
        <v>#REF!</v>
      </c>
      <c r="E118" s="139"/>
      <c r="F118" s="143" t="e">
        <f>INDEX(Tabelle1!A:A,_xlfn.AGGREGATE(14,6,ROW(Tabelle1!#REF!)/(Tabelle1!#REF!=L118),COUNTIF($L$3:L118,L118)),1)</f>
        <v>#REF!</v>
      </c>
      <c r="G118" s="139" t="e">
        <f>VLOOKUP(F118,Tabelle1!A:B,2,0)</f>
        <v>#REF!</v>
      </c>
      <c r="H118" s="139" t="e">
        <f>VLOOKUP(F118,Tabelle1!A:B,3,0)</f>
        <v>#REF!</v>
      </c>
      <c r="I118" s="139" t="e">
        <f>VLOOKUP(H118,'BSG-Kürzel'!C:D,2,0)</f>
        <v>#REF!</v>
      </c>
      <c r="J118" s="160" t="e">
        <f>VLOOKUP(F118,Tabelle1!A:B,20,0)</f>
        <v>#REF!</v>
      </c>
      <c r="K118" s="161" t="e">
        <f>VLOOKUP(F118,Tabelle1!A:B,21,0)</f>
        <v>#REF!</v>
      </c>
      <c r="L118" s="162" t="e">
        <f>_xlfn.AGGREGATE(14,6,Tabelle1!#REF!,ROW()-2)</f>
        <v>#REF!</v>
      </c>
      <c r="M118" s="162" t="e">
        <f>VLOOKUP(F118,Tabelle1!A:B,5,0)</f>
        <v>#REF!</v>
      </c>
    </row>
    <row r="119" spans="4:13" x14ac:dyDescent="0.2">
      <c r="D119" s="168" t="e">
        <f t="shared" si="1"/>
        <v>#REF!</v>
      </c>
      <c r="E119" s="139"/>
      <c r="F119" s="143" t="e">
        <f>INDEX(Tabelle1!A:A,_xlfn.AGGREGATE(14,6,ROW(Tabelle1!#REF!)/(Tabelle1!#REF!=L119),COUNTIF($L$3:L119,L119)),1)</f>
        <v>#REF!</v>
      </c>
      <c r="G119" s="139" t="e">
        <f>VLOOKUP(F119,Tabelle1!A:B,2,0)</f>
        <v>#REF!</v>
      </c>
      <c r="H119" s="139" t="e">
        <f>VLOOKUP(F119,Tabelle1!A:B,3,0)</f>
        <v>#REF!</v>
      </c>
      <c r="I119" s="139" t="e">
        <f>VLOOKUP(H119,'BSG-Kürzel'!C:D,2,0)</f>
        <v>#REF!</v>
      </c>
      <c r="J119" s="160" t="e">
        <f>VLOOKUP(F119,Tabelle1!A:B,20,0)</f>
        <v>#REF!</v>
      </c>
      <c r="K119" s="161" t="e">
        <f>VLOOKUP(F119,Tabelle1!A:B,21,0)</f>
        <v>#REF!</v>
      </c>
      <c r="L119" s="162" t="e">
        <f>_xlfn.AGGREGATE(14,6,Tabelle1!#REF!,ROW()-2)</f>
        <v>#REF!</v>
      </c>
      <c r="M119" s="162" t="e">
        <f>VLOOKUP(F119,Tabelle1!A:B,5,0)</f>
        <v>#REF!</v>
      </c>
    </row>
    <row r="120" spans="4:13" x14ac:dyDescent="0.2">
      <c r="D120" s="168" t="e">
        <f t="shared" si="1"/>
        <v>#REF!</v>
      </c>
      <c r="E120" s="139"/>
      <c r="F120" s="143" t="e">
        <f>INDEX(Tabelle1!A:A,_xlfn.AGGREGATE(14,6,ROW(Tabelle1!#REF!)/(Tabelle1!#REF!=L120),COUNTIF($L$3:L120,L120)),1)</f>
        <v>#REF!</v>
      </c>
      <c r="G120" s="139" t="e">
        <f>VLOOKUP(F120,Tabelle1!A:B,2,0)</f>
        <v>#REF!</v>
      </c>
      <c r="H120" s="139" t="e">
        <f>VLOOKUP(F120,Tabelle1!A:B,3,0)</f>
        <v>#REF!</v>
      </c>
      <c r="I120" s="139" t="e">
        <f>VLOOKUP(H120,'BSG-Kürzel'!C:D,2,0)</f>
        <v>#REF!</v>
      </c>
      <c r="J120" s="160" t="e">
        <f>VLOOKUP(F120,Tabelle1!A:B,20,0)</f>
        <v>#REF!</v>
      </c>
      <c r="K120" s="161" t="e">
        <f>VLOOKUP(F120,Tabelle1!A:B,21,0)</f>
        <v>#REF!</v>
      </c>
      <c r="L120" s="162" t="e">
        <f>_xlfn.AGGREGATE(14,6,Tabelle1!#REF!,ROW()-2)</f>
        <v>#REF!</v>
      </c>
      <c r="M120" s="162" t="e">
        <f>VLOOKUP(F120,Tabelle1!A:B,5,0)</f>
        <v>#REF!</v>
      </c>
    </row>
    <row r="121" spans="4:13" x14ac:dyDescent="0.2">
      <c r="D121" s="168" t="e">
        <f t="shared" si="1"/>
        <v>#REF!</v>
      </c>
      <c r="E121" s="139"/>
      <c r="F121" s="143" t="e">
        <f>INDEX(Tabelle1!A:A,_xlfn.AGGREGATE(14,6,ROW(Tabelle1!#REF!)/(Tabelle1!#REF!=L121),COUNTIF($L$3:L121,L121)),1)</f>
        <v>#REF!</v>
      </c>
      <c r="G121" s="139" t="e">
        <f>VLOOKUP(F121,Tabelle1!A:B,2,0)</f>
        <v>#REF!</v>
      </c>
      <c r="H121" s="139" t="e">
        <f>VLOOKUP(F121,Tabelle1!A:B,3,0)</f>
        <v>#REF!</v>
      </c>
      <c r="I121" s="139" t="e">
        <f>VLOOKUP(H121,'BSG-Kürzel'!C:D,2,0)</f>
        <v>#REF!</v>
      </c>
      <c r="J121" s="160" t="e">
        <f>VLOOKUP(F121,Tabelle1!A:B,20,0)</f>
        <v>#REF!</v>
      </c>
      <c r="K121" s="161" t="e">
        <f>VLOOKUP(F121,Tabelle1!A:B,21,0)</f>
        <v>#REF!</v>
      </c>
      <c r="L121" s="162" t="e">
        <f>_xlfn.AGGREGATE(14,6,Tabelle1!#REF!,ROW()-2)</f>
        <v>#REF!</v>
      </c>
      <c r="M121" s="162" t="e">
        <f>VLOOKUP(F121,Tabelle1!A:B,5,0)</f>
        <v>#REF!</v>
      </c>
    </row>
    <row r="122" spans="4:13" x14ac:dyDescent="0.2">
      <c r="D122" s="168" t="e">
        <f t="shared" si="1"/>
        <v>#REF!</v>
      </c>
      <c r="E122" s="139"/>
      <c r="F122" s="143" t="e">
        <f>INDEX(Tabelle1!A:A,_xlfn.AGGREGATE(14,6,ROW(Tabelle1!#REF!)/(Tabelle1!#REF!=L122),COUNTIF($L$3:L122,L122)),1)</f>
        <v>#REF!</v>
      </c>
      <c r="G122" s="139" t="e">
        <f>VLOOKUP(F122,Tabelle1!A:B,2,0)</f>
        <v>#REF!</v>
      </c>
      <c r="H122" s="139" t="e">
        <f>VLOOKUP(F122,Tabelle1!A:B,3,0)</f>
        <v>#REF!</v>
      </c>
      <c r="I122" s="139" t="e">
        <f>VLOOKUP(H122,'BSG-Kürzel'!C:D,2,0)</f>
        <v>#REF!</v>
      </c>
      <c r="J122" s="160" t="e">
        <f>VLOOKUP(F122,Tabelle1!A:B,20,0)</f>
        <v>#REF!</v>
      </c>
      <c r="K122" s="161" t="e">
        <f>VLOOKUP(F122,Tabelle1!A:B,21,0)</f>
        <v>#REF!</v>
      </c>
      <c r="L122" s="162" t="e">
        <f>_xlfn.AGGREGATE(14,6,Tabelle1!#REF!,ROW()-2)</f>
        <v>#REF!</v>
      </c>
      <c r="M122" s="162" t="e">
        <f>VLOOKUP(F122,Tabelle1!A:B,5,0)</f>
        <v>#REF!</v>
      </c>
    </row>
    <row r="123" spans="4:13" x14ac:dyDescent="0.2">
      <c r="D123" s="168" t="e">
        <f t="shared" si="1"/>
        <v>#REF!</v>
      </c>
      <c r="E123" s="139"/>
      <c r="F123" s="143" t="e">
        <f>INDEX(Tabelle1!A:A,_xlfn.AGGREGATE(14,6,ROW(Tabelle1!#REF!)/(Tabelle1!#REF!=L123),COUNTIF($L$3:L123,L123)),1)</f>
        <v>#REF!</v>
      </c>
      <c r="G123" s="139" t="e">
        <f>VLOOKUP(F123,Tabelle1!A:B,2,0)</f>
        <v>#REF!</v>
      </c>
      <c r="H123" s="139" t="e">
        <f>VLOOKUP(F123,Tabelle1!A:B,3,0)</f>
        <v>#REF!</v>
      </c>
      <c r="I123" s="139" t="e">
        <f>VLOOKUP(H123,'BSG-Kürzel'!C:D,2,0)</f>
        <v>#REF!</v>
      </c>
      <c r="J123" s="160" t="e">
        <f>VLOOKUP(F123,Tabelle1!A:B,20,0)</f>
        <v>#REF!</v>
      </c>
      <c r="K123" s="161" t="e">
        <f>VLOOKUP(F123,Tabelle1!A:B,21,0)</f>
        <v>#REF!</v>
      </c>
      <c r="L123" s="162" t="e">
        <f>_xlfn.AGGREGATE(14,6,Tabelle1!#REF!,ROW()-2)</f>
        <v>#REF!</v>
      </c>
      <c r="M123" s="162" t="e">
        <f>VLOOKUP(F123,Tabelle1!A:B,5,0)</f>
        <v>#REF!</v>
      </c>
    </row>
    <row r="124" spans="4:13" x14ac:dyDescent="0.2">
      <c r="D124" s="168" t="e">
        <f t="shared" si="1"/>
        <v>#REF!</v>
      </c>
      <c r="E124" s="139"/>
      <c r="F124" s="143" t="e">
        <f>INDEX(Tabelle1!A:A,_xlfn.AGGREGATE(14,6,ROW(Tabelle1!#REF!)/(Tabelle1!#REF!=L124),COUNTIF($L$3:L124,L124)),1)</f>
        <v>#REF!</v>
      </c>
      <c r="G124" s="139" t="e">
        <f>VLOOKUP(F124,Tabelle1!A:B,2,0)</f>
        <v>#REF!</v>
      </c>
      <c r="H124" s="139" t="e">
        <f>VLOOKUP(F124,Tabelle1!A:B,3,0)</f>
        <v>#REF!</v>
      </c>
      <c r="I124" s="139" t="e">
        <f>VLOOKUP(H124,'BSG-Kürzel'!C:D,2,0)</f>
        <v>#REF!</v>
      </c>
      <c r="J124" s="160" t="e">
        <f>VLOOKUP(F124,Tabelle1!A:B,20,0)</f>
        <v>#REF!</v>
      </c>
      <c r="K124" s="161" t="e">
        <f>VLOOKUP(F124,Tabelle1!A:B,21,0)</f>
        <v>#REF!</v>
      </c>
      <c r="L124" s="162" t="e">
        <f>_xlfn.AGGREGATE(14,6,Tabelle1!#REF!,ROW()-2)</f>
        <v>#REF!</v>
      </c>
      <c r="M124" s="162" t="e">
        <f>VLOOKUP(F124,Tabelle1!A:B,5,0)</f>
        <v>#REF!</v>
      </c>
    </row>
    <row r="125" spans="4:13" x14ac:dyDescent="0.2">
      <c r="D125" s="168" t="e">
        <f t="shared" si="1"/>
        <v>#REF!</v>
      </c>
      <c r="E125" s="139"/>
      <c r="F125" s="143" t="e">
        <f>INDEX(Tabelle1!A:A,_xlfn.AGGREGATE(14,6,ROW(Tabelle1!#REF!)/(Tabelle1!#REF!=L125),COUNTIF($L$3:L125,L125)),1)</f>
        <v>#REF!</v>
      </c>
      <c r="G125" s="139" t="e">
        <f>VLOOKUP(F125,Tabelle1!A:B,2,0)</f>
        <v>#REF!</v>
      </c>
      <c r="H125" s="139" t="e">
        <f>VLOOKUP(F125,Tabelle1!A:B,3,0)</f>
        <v>#REF!</v>
      </c>
      <c r="I125" s="139" t="e">
        <f>VLOOKUP(H125,'BSG-Kürzel'!C:D,2,0)</f>
        <v>#REF!</v>
      </c>
      <c r="J125" s="160" t="e">
        <f>VLOOKUP(F125,Tabelle1!A:B,20,0)</f>
        <v>#REF!</v>
      </c>
      <c r="K125" s="161" t="e">
        <f>VLOOKUP(F125,Tabelle1!A:B,21,0)</f>
        <v>#REF!</v>
      </c>
      <c r="L125" s="162" t="e">
        <f>_xlfn.AGGREGATE(14,6,Tabelle1!#REF!,ROW()-2)</f>
        <v>#REF!</v>
      </c>
      <c r="M125" s="162" t="e">
        <f>VLOOKUP(F125,Tabelle1!A:B,5,0)</f>
        <v>#REF!</v>
      </c>
    </row>
    <row r="126" spans="4:13" x14ac:dyDescent="0.2">
      <c r="D126" s="168" t="e">
        <f t="shared" si="1"/>
        <v>#REF!</v>
      </c>
      <c r="E126" s="139"/>
      <c r="F126" s="143" t="e">
        <f>INDEX(Tabelle1!A:A,_xlfn.AGGREGATE(14,6,ROW(Tabelle1!#REF!)/(Tabelle1!#REF!=L126),COUNTIF($L$3:L126,L126)),1)</f>
        <v>#REF!</v>
      </c>
      <c r="G126" s="139" t="e">
        <f>VLOOKUP(F126,Tabelle1!A:B,2,0)</f>
        <v>#REF!</v>
      </c>
      <c r="H126" s="139" t="e">
        <f>VLOOKUP(F126,Tabelle1!A:B,3,0)</f>
        <v>#REF!</v>
      </c>
      <c r="I126" s="139" t="e">
        <f>VLOOKUP(H126,'BSG-Kürzel'!C:D,2,0)</f>
        <v>#REF!</v>
      </c>
      <c r="J126" s="160" t="e">
        <f>VLOOKUP(F126,Tabelle1!A:B,20,0)</f>
        <v>#REF!</v>
      </c>
      <c r="K126" s="161" t="e">
        <f>VLOOKUP(F126,Tabelle1!A:B,21,0)</f>
        <v>#REF!</v>
      </c>
      <c r="L126" s="162" t="e">
        <f>_xlfn.AGGREGATE(14,6,Tabelle1!#REF!,ROW()-2)</f>
        <v>#REF!</v>
      </c>
      <c r="M126" s="162" t="e">
        <f>VLOOKUP(F126,Tabelle1!A:B,5,0)</f>
        <v>#REF!</v>
      </c>
    </row>
    <row r="127" spans="4:13" x14ac:dyDescent="0.2">
      <c r="D127" s="168" t="e">
        <f t="shared" si="1"/>
        <v>#REF!</v>
      </c>
      <c r="E127" s="139"/>
      <c r="F127" s="143" t="e">
        <f>INDEX(Tabelle1!A:A,_xlfn.AGGREGATE(14,6,ROW(Tabelle1!#REF!)/(Tabelle1!#REF!=L127),COUNTIF($L$3:L127,L127)),1)</f>
        <v>#REF!</v>
      </c>
      <c r="G127" s="139" t="e">
        <f>VLOOKUP(F127,Tabelle1!A:B,2,0)</f>
        <v>#REF!</v>
      </c>
      <c r="H127" s="139" t="e">
        <f>VLOOKUP(F127,Tabelle1!A:B,3,0)</f>
        <v>#REF!</v>
      </c>
      <c r="I127" s="139" t="e">
        <f>VLOOKUP(H127,'BSG-Kürzel'!C:D,2,0)</f>
        <v>#REF!</v>
      </c>
      <c r="J127" s="160" t="e">
        <f>VLOOKUP(F127,Tabelle1!A:B,20,0)</f>
        <v>#REF!</v>
      </c>
      <c r="K127" s="161" t="e">
        <f>VLOOKUP(F127,Tabelle1!A:B,21,0)</f>
        <v>#REF!</v>
      </c>
      <c r="L127" s="162" t="e">
        <f>_xlfn.AGGREGATE(14,6,Tabelle1!#REF!,ROW()-2)</f>
        <v>#REF!</v>
      </c>
      <c r="M127" s="162" t="e">
        <f>VLOOKUP(F127,Tabelle1!A:B,5,0)</f>
        <v>#REF!</v>
      </c>
    </row>
    <row r="128" spans="4:13" x14ac:dyDescent="0.2">
      <c r="D128" s="168" t="e">
        <f t="shared" si="1"/>
        <v>#REF!</v>
      </c>
      <c r="E128" s="139"/>
      <c r="F128" s="143" t="e">
        <f>INDEX(Tabelle1!A:A,_xlfn.AGGREGATE(14,6,ROW(Tabelle1!#REF!)/(Tabelle1!#REF!=L128),COUNTIF($L$3:L128,L128)),1)</f>
        <v>#REF!</v>
      </c>
      <c r="G128" s="139" t="e">
        <f>VLOOKUP(F128,Tabelle1!A:B,2,0)</f>
        <v>#REF!</v>
      </c>
      <c r="H128" s="139" t="e">
        <f>VLOOKUP(F128,Tabelle1!A:B,3,0)</f>
        <v>#REF!</v>
      </c>
      <c r="I128" s="139" t="e">
        <f>VLOOKUP(H128,'BSG-Kürzel'!C:D,2,0)</f>
        <v>#REF!</v>
      </c>
      <c r="J128" s="160" t="e">
        <f>VLOOKUP(F128,Tabelle1!A:B,20,0)</f>
        <v>#REF!</v>
      </c>
      <c r="K128" s="161" t="e">
        <f>VLOOKUP(F128,Tabelle1!A:B,21,0)</f>
        <v>#REF!</v>
      </c>
      <c r="L128" s="162" t="e">
        <f>_xlfn.AGGREGATE(14,6,Tabelle1!#REF!,ROW()-2)</f>
        <v>#REF!</v>
      </c>
      <c r="M128" s="162" t="e">
        <f>VLOOKUP(F128,Tabelle1!A:B,5,0)</f>
        <v>#REF!</v>
      </c>
    </row>
    <row r="129" spans="4:13" x14ac:dyDescent="0.2">
      <c r="D129" s="168" t="e">
        <f t="shared" si="1"/>
        <v>#REF!</v>
      </c>
      <c r="E129" s="139"/>
      <c r="F129" s="143" t="e">
        <f>INDEX(Tabelle1!A:A,_xlfn.AGGREGATE(14,6,ROW(Tabelle1!#REF!)/(Tabelle1!#REF!=L129),COUNTIF($L$3:L129,L129)),1)</f>
        <v>#REF!</v>
      </c>
      <c r="G129" s="139" t="e">
        <f>VLOOKUP(F129,Tabelle1!A:B,2,0)</f>
        <v>#REF!</v>
      </c>
      <c r="H129" s="139" t="e">
        <f>VLOOKUP(F129,Tabelle1!A:B,3,0)</f>
        <v>#REF!</v>
      </c>
      <c r="I129" s="139" t="e">
        <f>VLOOKUP(H129,'BSG-Kürzel'!C:D,2,0)</f>
        <v>#REF!</v>
      </c>
      <c r="J129" s="160" t="e">
        <f>VLOOKUP(F129,Tabelle1!A:B,20,0)</f>
        <v>#REF!</v>
      </c>
      <c r="K129" s="161" t="e">
        <f>VLOOKUP(F129,Tabelle1!A:B,21,0)</f>
        <v>#REF!</v>
      </c>
      <c r="L129" s="162" t="e">
        <f>_xlfn.AGGREGATE(14,6,Tabelle1!#REF!,ROW()-2)</f>
        <v>#REF!</v>
      </c>
      <c r="M129" s="162" t="e">
        <f>VLOOKUP(F129,Tabelle1!A:B,5,0)</f>
        <v>#REF!</v>
      </c>
    </row>
    <row r="130" spans="4:13" x14ac:dyDescent="0.2">
      <c r="D130" s="168" t="e">
        <f t="shared" si="1"/>
        <v>#REF!</v>
      </c>
      <c r="E130" s="139"/>
      <c r="F130" s="143" t="e">
        <f>INDEX(Tabelle1!A:A,_xlfn.AGGREGATE(14,6,ROW(Tabelle1!#REF!)/(Tabelle1!#REF!=L130),COUNTIF($L$3:L130,L130)),1)</f>
        <v>#REF!</v>
      </c>
      <c r="G130" s="139" t="e">
        <f>VLOOKUP(F130,Tabelle1!A:B,2,0)</f>
        <v>#REF!</v>
      </c>
      <c r="H130" s="139" t="e">
        <f>VLOOKUP(F130,Tabelle1!A:B,3,0)</f>
        <v>#REF!</v>
      </c>
      <c r="I130" s="139" t="e">
        <f>VLOOKUP(H130,'BSG-Kürzel'!C:D,2,0)</f>
        <v>#REF!</v>
      </c>
      <c r="J130" s="160" t="e">
        <f>VLOOKUP(F130,Tabelle1!A:B,20,0)</f>
        <v>#REF!</v>
      </c>
      <c r="K130" s="161" t="e">
        <f>VLOOKUP(F130,Tabelle1!A:B,21,0)</f>
        <v>#REF!</v>
      </c>
      <c r="L130" s="162" t="e">
        <f>_xlfn.AGGREGATE(14,6,Tabelle1!#REF!,ROW()-2)</f>
        <v>#REF!</v>
      </c>
      <c r="M130" s="162" t="e">
        <f>VLOOKUP(F130,Tabelle1!A:B,5,0)</f>
        <v>#REF!</v>
      </c>
    </row>
    <row r="131" spans="4:13" x14ac:dyDescent="0.2">
      <c r="D131" s="168" t="e">
        <f t="shared" ref="D131:D194" si="2">RANK(L131,L:L)</f>
        <v>#REF!</v>
      </c>
      <c r="E131" s="139"/>
      <c r="F131" s="143" t="e">
        <f>INDEX(Tabelle1!A:A,_xlfn.AGGREGATE(14,6,ROW(Tabelle1!#REF!)/(Tabelle1!#REF!=L131),COUNTIF($L$3:L131,L131)),1)</f>
        <v>#REF!</v>
      </c>
      <c r="G131" s="139" t="e">
        <f>VLOOKUP(F131,Tabelle1!A:B,2,0)</f>
        <v>#REF!</v>
      </c>
      <c r="H131" s="139" t="e">
        <f>VLOOKUP(F131,Tabelle1!A:B,3,0)</f>
        <v>#REF!</v>
      </c>
      <c r="I131" s="139" t="e">
        <f>VLOOKUP(H131,'BSG-Kürzel'!C:D,2,0)</f>
        <v>#REF!</v>
      </c>
      <c r="J131" s="160" t="e">
        <f>VLOOKUP(F131,Tabelle1!A:B,20,0)</f>
        <v>#REF!</v>
      </c>
      <c r="K131" s="161" t="e">
        <f>VLOOKUP(F131,Tabelle1!A:B,21,0)</f>
        <v>#REF!</v>
      </c>
      <c r="L131" s="162" t="e">
        <f>_xlfn.AGGREGATE(14,6,Tabelle1!#REF!,ROW()-2)</f>
        <v>#REF!</v>
      </c>
      <c r="M131" s="162" t="e">
        <f>VLOOKUP(F131,Tabelle1!A:B,5,0)</f>
        <v>#REF!</v>
      </c>
    </row>
    <row r="132" spans="4:13" x14ac:dyDescent="0.2">
      <c r="D132" s="168" t="e">
        <f t="shared" si="2"/>
        <v>#REF!</v>
      </c>
      <c r="E132" s="139"/>
      <c r="F132" s="143" t="e">
        <f>INDEX(Tabelle1!A:A,_xlfn.AGGREGATE(14,6,ROW(Tabelle1!#REF!)/(Tabelle1!#REF!=L132),COUNTIF($L$3:L132,L132)),1)</f>
        <v>#REF!</v>
      </c>
      <c r="G132" s="139" t="e">
        <f>VLOOKUP(F132,Tabelle1!A:B,2,0)</f>
        <v>#REF!</v>
      </c>
      <c r="H132" s="139" t="e">
        <f>VLOOKUP(F132,Tabelle1!A:B,3,0)</f>
        <v>#REF!</v>
      </c>
      <c r="I132" s="139" t="e">
        <f>VLOOKUP(H132,'BSG-Kürzel'!C:D,2,0)</f>
        <v>#REF!</v>
      </c>
      <c r="J132" s="160" t="e">
        <f>VLOOKUP(F132,Tabelle1!A:B,20,0)</f>
        <v>#REF!</v>
      </c>
      <c r="K132" s="161" t="e">
        <f>VLOOKUP(F132,Tabelle1!A:B,21,0)</f>
        <v>#REF!</v>
      </c>
      <c r="L132" s="162" t="e">
        <f>_xlfn.AGGREGATE(14,6,Tabelle1!#REF!,ROW()-2)</f>
        <v>#REF!</v>
      </c>
      <c r="M132" s="162" t="e">
        <f>VLOOKUP(F132,Tabelle1!A:B,5,0)</f>
        <v>#REF!</v>
      </c>
    </row>
    <row r="133" spans="4:13" x14ac:dyDescent="0.2">
      <c r="D133" s="168" t="e">
        <f t="shared" si="2"/>
        <v>#REF!</v>
      </c>
      <c r="E133" s="139"/>
      <c r="F133" s="143" t="e">
        <f>INDEX(Tabelle1!A:A,_xlfn.AGGREGATE(14,6,ROW(Tabelle1!#REF!)/(Tabelle1!#REF!=L133),COUNTIF($L$3:L133,L133)),1)</f>
        <v>#REF!</v>
      </c>
      <c r="G133" s="139" t="e">
        <f>VLOOKUP(F133,Tabelle1!A:B,2,0)</f>
        <v>#REF!</v>
      </c>
      <c r="H133" s="139" t="e">
        <f>VLOOKUP(F133,Tabelle1!A:B,3,0)</f>
        <v>#REF!</v>
      </c>
      <c r="I133" s="139" t="e">
        <f>VLOOKUP(H133,'BSG-Kürzel'!C:D,2,0)</f>
        <v>#REF!</v>
      </c>
      <c r="J133" s="160" t="e">
        <f>VLOOKUP(F133,Tabelle1!A:B,20,0)</f>
        <v>#REF!</v>
      </c>
      <c r="K133" s="161" t="e">
        <f>VLOOKUP(F133,Tabelle1!A:B,21,0)</f>
        <v>#REF!</v>
      </c>
      <c r="L133" s="162" t="e">
        <f>_xlfn.AGGREGATE(14,6,Tabelle1!#REF!,ROW()-2)</f>
        <v>#REF!</v>
      </c>
      <c r="M133" s="162" t="e">
        <f>VLOOKUP(F133,Tabelle1!A:B,5,0)</f>
        <v>#REF!</v>
      </c>
    </row>
    <row r="134" spans="4:13" x14ac:dyDescent="0.2">
      <c r="D134" s="168" t="e">
        <f t="shared" si="2"/>
        <v>#REF!</v>
      </c>
      <c r="E134" s="139"/>
      <c r="F134" s="143" t="e">
        <f>INDEX(Tabelle1!A:A,_xlfn.AGGREGATE(14,6,ROW(Tabelle1!#REF!)/(Tabelle1!#REF!=L134),COUNTIF($L$3:L134,L134)),1)</f>
        <v>#REF!</v>
      </c>
      <c r="G134" s="139" t="e">
        <f>VLOOKUP(F134,Tabelle1!A:B,2,0)</f>
        <v>#REF!</v>
      </c>
      <c r="H134" s="139" t="e">
        <f>VLOOKUP(F134,Tabelle1!A:B,3,0)</f>
        <v>#REF!</v>
      </c>
      <c r="I134" s="139" t="e">
        <f>VLOOKUP(H134,'BSG-Kürzel'!C:D,2,0)</f>
        <v>#REF!</v>
      </c>
      <c r="J134" s="160" t="e">
        <f>VLOOKUP(F134,Tabelle1!A:B,20,0)</f>
        <v>#REF!</v>
      </c>
      <c r="K134" s="161" t="e">
        <f>VLOOKUP(F134,Tabelle1!A:B,21,0)</f>
        <v>#REF!</v>
      </c>
      <c r="L134" s="162" t="e">
        <f>_xlfn.AGGREGATE(14,6,Tabelle1!#REF!,ROW()-2)</f>
        <v>#REF!</v>
      </c>
      <c r="M134" s="162" t="e">
        <f>VLOOKUP(F134,Tabelle1!A:B,5,0)</f>
        <v>#REF!</v>
      </c>
    </row>
    <row r="135" spans="4:13" x14ac:dyDescent="0.2">
      <c r="D135" s="168" t="e">
        <f t="shared" si="2"/>
        <v>#REF!</v>
      </c>
      <c r="E135" s="139"/>
      <c r="F135" s="143" t="e">
        <f>INDEX(Tabelle1!A:A,_xlfn.AGGREGATE(14,6,ROW(Tabelle1!#REF!)/(Tabelle1!#REF!=L135),COUNTIF($L$3:L135,L135)),1)</f>
        <v>#REF!</v>
      </c>
      <c r="G135" s="139" t="e">
        <f>VLOOKUP(F135,Tabelle1!A:B,2,0)</f>
        <v>#REF!</v>
      </c>
      <c r="H135" s="139" t="e">
        <f>VLOOKUP(F135,Tabelle1!A:B,3,0)</f>
        <v>#REF!</v>
      </c>
      <c r="I135" s="139" t="e">
        <f>VLOOKUP(H135,'BSG-Kürzel'!C:D,2,0)</f>
        <v>#REF!</v>
      </c>
      <c r="J135" s="160" t="e">
        <f>VLOOKUP(F135,Tabelle1!A:B,20,0)</f>
        <v>#REF!</v>
      </c>
      <c r="K135" s="161" t="e">
        <f>VLOOKUP(F135,Tabelle1!A:B,21,0)</f>
        <v>#REF!</v>
      </c>
      <c r="L135" s="162" t="e">
        <f>_xlfn.AGGREGATE(14,6,Tabelle1!#REF!,ROW()-2)</f>
        <v>#REF!</v>
      </c>
      <c r="M135" s="162" t="e">
        <f>VLOOKUP(F135,Tabelle1!A:B,5,0)</f>
        <v>#REF!</v>
      </c>
    </row>
    <row r="136" spans="4:13" x14ac:dyDescent="0.2">
      <c r="D136" s="168" t="e">
        <f t="shared" si="2"/>
        <v>#REF!</v>
      </c>
      <c r="E136" s="139"/>
      <c r="F136" s="143" t="e">
        <f>INDEX(Tabelle1!A:A,_xlfn.AGGREGATE(14,6,ROW(Tabelle1!#REF!)/(Tabelle1!#REF!=L136),COUNTIF($L$3:L136,L136)),1)</f>
        <v>#REF!</v>
      </c>
      <c r="G136" s="139" t="e">
        <f>VLOOKUP(F136,Tabelle1!A:B,2,0)</f>
        <v>#REF!</v>
      </c>
      <c r="H136" s="139" t="e">
        <f>VLOOKUP(F136,Tabelle1!A:B,3,0)</f>
        <v>#REF!</v>
      </c>
      <c r="I136" s="139" t="e">
        <f>VLOOKUP(H136,'BSG-Kürzel'!C:D,2,0)</f>
        <v>#REF!</v>
      </c>
      <c r="J136" s="160" t="e">
        <f>VLOOKUP(F136,Tabelle1!A:B,20,0)</f>
        <v>#REF!</v>
      </c>
      <c r="K136" s="161" t="e">
        <f>VLOOKUP(F136,Tabelle1!A:B,21,0)</f>
        <v>#REF!</v>
      </c>
      <c r="L136" s="162" t="e">
        <f>_xlfn.AGGREGATE(14,6,Tabelle1!#REF!,ROW()-2)</f>
        <v>#REF!</v>
      </c>
      <c r="M136" s="162" t="e">
        <f>VLOOKUP(F136,Tabelle1!A:B,5,0)</f>
        <v>#REF!</v>
      </c>
    </row>
    <row r="137" spans="4:13" x14ac:dyDescent="0.2">
      <c r="D137" s="168" t="e">
        <f t="shared" si="2"/>
        <v>#REF!</v>
      </c>
      <c r="E137" s="139"/>
      <c r="F137" s="143" t="e">
        <f>INDEX(Tabelle1!A:A,_xlfn.AGGREGATE(14,6,ROW(Tabelle1!#REF!)/(Tabelle1!#REF!=L137),COUNTIF($L$3:L137,L137)),1)</f>
        <v>#REF!</v>
      </c>
      <c r="G137" s="139" t="e">
        <f>VLOOKUP(F137,Tabelle1!A:B,2,0)</f>
        <v>#REF!</v>
      </c>
      <c r="H137" s="139" t="e">
        <f>VLOOKUP(F137,Tabelle1!A:B,3,0)</f>
        <v>#REF!</v>
      </c>
      <c r="I137" s="139" t="e">
        <f>VLOOKUP(H137,'BSG-Kürzel'!C:D,2,0)</f>
        <v>#REF!</v>
      </c>
      <c r="J137" s="160" t="e">
        <f>VLOOKUP(F137,Tabelle1!A:B,20,0)</f>
        <v>#REF!</v>
      </c>
      <c r="K137" s="161" t="e">
        <f>VLOOKUP(F137,Tabelle1!A:B,21,0)</f>
        <v>#REF!</v>
      </c>
      <c r="L137" s="162" t="e">
        <f>_xlfn.AGGREGATE(14,6,Tabelle1!#REF!,ROW()-2)</f>
        <v>#REF!</v>
      </c>
      <c r="M137" s="162" t="e">
        <f>VLOOKUP(F137,Tabelle1!A:B,5,0)</f>
        <v>#REF!</v>
      </c>
    </row>
    <row r="138" spans="4:13" x14ac:dyDescent="0.2">
      <c r="D138" s="168" t="e">
        <f t="shared" si="2"/>
        <v>#REF!</v>
      </c>
      <c r="E138" s="139"/>
      <c r="F138" s="143" t="e">
        <f>INDEX(Tabelle1!A:A,_xlfn.AGGREGATE(14,6,ROW(Tabelle1!#REF!)/(Tabelle1!#REF!=L138),COUNTIF($L$3:L138,L138)),1)</f>
        <v>#REF!</v>
      </c>
      <c r="G138" s="139" t="e">
        <f>VLOOKUP(F138,Tabelle1!A:B,2,0)</f>
        <v>#REF!</v>
      </c>
      <c r="H138" s="139" t="e">
        <f>VLOOKUP(F138,Tabelle1!A:B,3,0)</f>
        <v>#REF!</v>
      </c>
      <c r="I138" s="139" t="e">
        <f>VLOOKUP(H138,'BSG-Kürzel'!C:D,2,0)</f>
        <v>#REF!</v>
      </c>
      <c r="J138" s="160" t="e">
        <f>VLOOKUP(F138,Tabelle1!A:B,20,0)</f>
        <v>#REF!</v>
      </c>
      <c r="K138" s="161" t="e">
        <f>VLOOKUP(F138,Tabelle1!A:B,21,0)</f>
        <v>#REF!</v>
      </c>
      <c r="L138" s="162" t="e">
        <f>_xlfn.AGGREGATE(14,6,Tabelle1!#REF!,ROW()-2)</f>
        <v>#REF!</v>
      </c>
      <c r="M138" s="162" t="e">
        <f>VLOOKUP(F138,Tabelle1!A:B,5,0)</f>
        <v>#REF!</v>
      </c>
    </row>
    <row r="139" spans="4:13" x14ac:dyDescent="0.2">
      <c r="D139" s="168" t="e">
        <f t="shared" si="2"/>
        <v>#REF!</v>
      </c>
      <c r="E139" s="139"/>
      <c r="F139" s="143" t="e">
        <f>INDEX(Tabelle1!A:A,_xlfn.AGGREGATE(14,6,ROW(Tabelle1!#REF!)/(Tabelle1!#REF!=L139),COUNTIF($L$3:L139,L139)),1)</f>
        <v>#REF!</v>
      </c>
      <c r="G139" s="139" t="e">
        <f>VLOOKUP(F139,Tabelle1!A:B,2,0)</f>
        <v>#REF!</v>
      </c>
      <c r="H139" s="139" t="e">
        <f>VLOOKUP(F139,Tabelle1!A:B,3,0)</f>
        <v>#REF!</v>
      </c>
      <c r="I139" s="139" t="e">
        <f>VLOOKUP(H139,'BSG-Kürzel'!C:D,2,0)</f>
        <v>#REF!</v>
      </c>
      <c r="J139" s="160" t="e">
        <f>VLOOKUP(F139,Tabelle1!A:B,20,0)</f>
        <v>#REF!</v>
      </c>
      <c r="K139" s="161" t="e">
        <f>VLOOKUP(F139,Tabelle1!A:B,21,0)</f>
        <v>#REF!</v>
      </c>
      <c r="L139" s="162" t="e">
        <f>_xlfn.AGGREGATE(14,6,Tabelle1!#REF!,ROW()-2)</f>
        <v>#REF!</v>
      </c>
      <c r="M139" s="162" t="e">
        <f>VLOOKUP(F139,Tabelle1!A:B,5,0)</f>
        <v>#REF!</v>
      </c>
    </row>
    <row r="140" spans="4:13" x14ac:dyDescent="0.2">
      <c r="D140" s="168" t="e">
        <f t="shared" si="2"/>
        <v>#REF!</v>
      </c>
      <c r="E140" s="139"/>
      <c r="F140" s="143" t="e">
        <f>INDEX(Tabelle1!A:A,_xlfn.AGGREGATE(14,6,ROW(Tabelle1!#REF!)/(Tabelle1!#REF!=L140),COUNTIF($L$3:L140,L140)),1)</f>
        <v>#REF!</v>
      </c>
      <c r="G140" s="139" t="e">
        <f>VLOOKUP(F140,Tabelle1!A:B,2,0)</f>
        <v>#REF!</v>
      </c>
      <c r="H140" s="139" t="e">
        <f>VLOOKUP(F140,Tabelle1!A:B,3,0)</f>
        <v>#REF!</v>
      </c>
      <c r="I140" s="139" t="e">
        <f>VLOOKUP(H140,'BSG-Kürzel'!C:D,2,0)</f>
        <v>#REF!</v>
      </c>
      <c r="J140" s="160" t="e">
        <f>VLOOKUP(F140,Tabelle1!A:B,20,0)</f>
        <v>#REF!</v>
      </c>
      <c r="K140" s="161" t="e">
        <f>VLOOKUP(F140,Tabelle1!A:B,21,0)</f>
        <v>#REF!</v>
      </c>
      <c r="L140" s="162" t="e">
        <f>_xlfn.AGGREGATE(14,6,Tabelle1!#REF!,ROW()-2)</f>
        <v>#REF!</v>
      </c>
      <c r="M140" s="162" t="e">
        <f>VLOOKUP(F140,Tabelle1!A:B,5,0)</f>
        <v>#REF!</v>
      </c>
    </row>
    <row r="141" spans="4:13" x14ac:dyDescent="0.2">
      <c r="D141" s="168" t="e">
        <f t="shared" si="2"/>
        <v>#REF!</v>
      </c>
      <c r="E141" s="139"/>
      <c r="F141" s="143" t="e">
        <f>INDEX(Tabelle1!A:A,_xlfn.AGGREGATE(14,6,ROW(Tabelle1!#REF!)/(Tabelle1!#REF!=L141),COUNTIF($L$3:L141,L141)),1)</f>
        <v>#REF!</v>
      </c>
      <c r="G141" s="139" t="e">
        <f>VLOOKUP(F141,Tabelle1!A:B,2,0)</f>
        <v>#REF!</v>
      </c>
      <c r="H141" s="139" t="e">
        <f>VLOOKUP(F141,Tabelle1!A:B,3,0)</f>
        <v>#REF!</v>
      </c>
      <c r="I141" s="139" t="e">
        <f>VLOOKUP(H141,'BSG-Kürzel'!C:D,2,0)</f>
        <v>#REF!</v>
      </c>
      <c r="J141" s="160" t="e">
        <f>VLOOKUP(F141,Tabelle1!A:B,20,0)</f>
        <v>#REF!</v>
      </c>
      <c r="K141" s="161" t="e">
        <f>VLOOKUP(F141,Tabelle1!A:B,21,0)</f>
        <v>#REF!</v>
      </c>
      <c r="L141" s="162" t="e">
        <f>_xlfn.AGGREGATE(14,6,Tabelle1!#REF!,ROW()-2)</f>
        <v>#REF!</v>
      </c>
      <c r="M141" s="162" t="e">
        <f>VLOOKUP(F141,Tabelle1!A:B,5,0)</f>
        <v>#REF!</v>
      </c>
    </row>
    <row r="142" spans="4:13" x14ac:dyDescent="0.2">
      <c r="D142" s="168" t="e">
        <f t="shared" si="2"/>
        <v>#REF!</v>
      </c>
      <c r="E142" s="139"/>
      <c r="F142" s="143" t="e">
        <f>INDEX(Tabelle1!A:A,_xlfn.AGGREGATE(14,6,ROW(Tabelle1!#REF!)/(Tabelle1!#REF!=L142),COUNTIF($L$3:L142,L142)),1)</f>
        <v>#REF!</v>
      </c>
      <c r="G142" s="139" t="e">
        <f>VLOOKUP(F142,Tabelle1!A:B,2,0)</f>
        <v>#REF!</v>
      </c>
      <c r="H142" s="139" t="e">
        <f>VLOOKUP(F142,Tabelle1!A:B,3,0)</f>
        <v>#REF!</v>
      </c>
      <c r="I142" s="139" t="e">
        <f>VLOOKUP(H142,'BSG-Kürzel'!C:D,2,0)</f>
        <v>#REF!</v>
      </c>
      <c r="J142" s="160" t="e">
        <f>VLOOKUP(F142,Tabelle1!A:B,20,0)</f>
        <v>#REF!</v>
      </c>
      <c r="K142" s="161" t="e">
        <f>VLOOKUP(F142,Tabelle1!A:B,21,0)</f>
        <v>#REF!</v>
      </c>
      <c r="L142" s="162" t="e">
        <f>_xlfn.AGGREGATE(14,6,Tabelle1!#REF!,ROW()-2)</f>
        <v>#REF!</v>
      </c>
      <c r="M142" s="162" t="e">
        <f>VLOOKUP(F142,Tabelle1!A:B,5,0)</f>
        <v>#REF!</v>
      </c>
    </row>
    <row r="143" spans="4:13" x14ac:dyDescent="0.2">
      <c r="D143" s="168" t="e">
        <f t="shared" si="2"/>
        <v>#REF!</v>
      </c>
      <c r="E143" s="139"/>
      <c r="F143" s="143" t="e">
        <f>INDEX(Tabelle1!A:A,_xlfn.AGGREGATE(14,6,ROW(Tabelle1!#REF!)/(Tabelle1!#REF!=L143),COUNTIF($L$3:L143,L143)),1)</f>
        <v>#REF!</v>
      </c>
      <c r="G143" s="139" t="e">
        <f>VLOOKUP(F143,Tabelle1!A:B,2,0)</f>
        <v>#REF!</v>
      </c>
      <c r="H143" s="139" t="e">
        <f>VLOOKUP(F143,Tabelle1!A:B,3,0)</f>
        <v>#REF!</v>
      </c>
      <c r="I143" s="139" t="e">
        <f>VLOOKUP(H143,'BSG-Kürzel'!C:D,2,0)</f>
        <v>#REF!</v>
      </c>
      <c r="J143" s="160" t="e">
        <f>VLOOKUP(F143,Tabelle1!A:B,20,0)</f>
        <v>#REF!</v>
      </c>
      <c r="K143" s="161" t="e">
        <f>VLOOKUP(F143,Tabelle1!A:B,21,0)</f>
        <v>#REF!</v>
      </c>
      <c r="L143" s="162" t="e">
        <f>_xlfn.AGGREGATE(14,6,Tabelle1!#REF!,ROW()-2)</f>
        <v>#REF!</v>
      </c>
      <c r="M143" s="162" t="e">
        <f>VLOOKUP(F143,Tabelle1!A:B,5,0)</f>
        <v>#REF!</v>
      </c>
    </row>
    <row r="144" spans="4:13" x14ac:dyDescent="0.2">
      <c r="D144" s="168" t="e">
        <f t="shared" si="2"/>
        <v>#REF!</v>
      </c>
      <c r="E144" s="139"/>
      <c r="F144" s="143" t="e">
        <f>INDEX(Tabelle1!A:A,_xlfn.AGGREGATE(14,6,ROW(Tabelle1!#REF!)/(Tabelle1!#REF!=L144),COUNTIF($L$3:L144,L144)),1)</f>
        <v>#REF!</v>
      </c>
      <c r="G144" s="139" t="e">
        <f>VLOOKUP(F144,Tabelle1!A:B,2,0)</f>
        <v>#REF!</v>
      </c>
      <c r="H144" s="139" t="e">
        <f>VLOOKUP(F144,Tabelle1!A:B,3,0)</f>
        <v>#REF!</v>
      </c>
      <c r="I144" s="139" t="e">
        <f>VLOOKUP(H144,'BSG-Kürzel'!C:D,2,0)</f>
        <v>#REF!</v>
      </c>
      <c r="J144" s="160" t="e">
        <f>VLOOKUP(F144,Tabelle1!A:B,20,0)</f>
        <v>#REF!</v>
      </c>
      <c r="K144" s="161" t="e">
        <f>VLOOKUP(F144,Tabelle1!A:B,21,0)</f>
        <v>#REF!</v>
      </c>
      <c r="L144" s="162" t="e">
        <f>_xlfn.AGGREGATE(14,6,Tabelle1!#REF!,ROW()-2)</f>
        <v>#REF!</v>
      </c>
      <c r="M144" s="162" t="e">
        <f>VLOOKUP(F144,Tabelle1!A:B,5,0)</f>
        <v>#REF!</v>
      </c>
    </row>
    <row r="145" spans="4:13" x14ac:dyDescent="0.2">
      <c r="D145" s="168" t="e">
        <f t="shared" si="2"/>
        <v>#REF!</v>
      </c>
      <c r="E145" s="139"/>
      <c r="F145" s="143" t="e">
        <f>INDEX(Tabelle1!A:A,_xlfn.AGGREGATE(14,6,ROW(Tabelle1!#REF!)/(Tabelle1!#REF!=L145),COUNTIF($L$3:L145,L145)),1)</f>
        <v>#REF!</v>
      </c>
      <c r="G145" s="139" t="e">
        <f>VLOOKUP(F145,Tabelle1!A:B,2,0)</f>
        <v>#REF!</v>
      </c>
      <c r="H145" s="139" t="e">
        <f>VLOOKUP(F145,Tabelle1!A:B,3,0)</f>
        <v>#REF!</v>
      </c>
      <c r="I145" s="139" t="e">
        <f>VLOOKUP(H145,'BSG-Kürzel'!C:D,2,0)</f>
        <v>#REF!</v>
      </c>
      <c r="J145" s="160" t="e">
        <f>VLOOKUP(F145,Tabelle1!A:B,20,0)</f>
        <v>#REF!</v>
      </c>
      <c r="K145" s="161" t="e">
        <f>VLOOKUP(F145,Tabelle1!A:B,21,0)</f>
        <v>#REF!</v>
      </c>
      <c r="L145" s="162" t="e">
        <f>_xlfn.AGGREGATE(14,6,Tabelle1!#REF!,ROW()-2)</f>
        <v>#REF!</v>
      </c>
      <c r="M145" s="162" t="e">
        <f>VLOOKUP(F145,Tabelle1!A:B,5,0)</f>
        <v>#REF!</v>
      </c>
    </row>
    <row r="146" spans="4:13" x14ac:dyDescent="0.2">
      <c r="D146" s="168" t="e">
        <f t="shared" si="2"/>
        <v>#REF!</v>
      </c>
      <c r="E146" s="139"/>
      <c r="F146" s="143" t="e">
        <f>INDEX(Tabelle1!A:A,_xlfn.AGGREGATE(14,6,ROW(Tabelle1!#REF!)/(Tabelle1!#REF!=L146),COUNTIF($L$3:L146,L146)),1)</f>
        <v>#REF!</v>
      </c>
      <c r="G146" s="139" t="e">
        <f>VLOOKUP(F146,Tabelle1!A:B,2,0)</f>
        <v>#REF!</v>
      </c>
      <c r="H146" s="139" t="e">
        <f>VLOOKUP(F146,Tabelle1!A:B,3,0)</f>
        <v>#REF!</v>
      </c>
      <c r="I146" s="139" t="e">
        <f>VLOOKUP(H146,'BSG-Kürzel'!C:D,2,0)</f>
        <v>#REF!</v>
      </c>
      <c r="J146" s="160" t="e">
        <f>VLOOKUP(F146,Tabelle1!A:B,20,0)</f>
        <v>#REF!</v>
      </c>
      <c r="K146" s="161" t="e">
        <f>VLOOKUP(F146,Tabelle1!A:B,21,0)</f>
        <v>#REF!</v>
      </c>
      <c r="L146" s="162" t="e">
        <f>_xlfn.AGGREGATE(14,6,Tabelle1!#REF!,ROW()-2)</f>
        <v>#REF!</v>
      </c>
      <c r="M146" s="162" t="e">
        <f>VLOOKUP(F146,Tabelle1!A:B,5,0)</f>
        <v>#REF!</v>
      </c>
    </row>
    <row r="147" spans="4:13" x14ac:dyDescent="0.2">
      <c r="D147" s="168" t="e">
        <f t="shared" si="2"/>
        <v>#REF!</v>
      </c>
      <c r="E147" s="139"/>
      <c r="F147" s="143" t="e">
        <f>INDEX(Tabelle1!A:A,_xlfn.AGGREGATE(14,6,ROW(Tabelle1!#REF!)/(Tabelle1!#REF!=L147),COUNTIF($L$3:L147,L147)),1)</f>
        <v>#REF!</v>
      </c>
      <c r="G147" s="139" t="e">
        <f>VLOOKUP(F147,Tabelle1!A:B,2,0)</f>
        <v>#REF!</v>
      </c>
      <c r="H147" s="139" t="e">
        <f>VLOOKUP(F147,Tabelle1!A:B,3,0)</f>
        <v>#REF!</v>
      </c>
      <c r="I147" s="139" t="e">
        <f>VLOOKUP(H147,'BSG-Kürzel'!C:D,2,0)</f>
        <v>#REF!</v>
      </c>
      <c r="J147" s="160" t="e">
        <f>VLOOKUP(F147,Tabelle1!A:B,20,0)</f>
        <v>#REF!</v>
      </c>
      <c r="K147" s="161" t="e">
        <f>VLOOKUP(F147,Tabelle1!A:B,21,0)</f>
        <v>#REF!</v>
      </c>
      <c r="L147" s="162" t="e">
        <f>_xlfn.AGGREGATE(14,6,Tabelle1!#REF!,ROW()-2)</f>
        <v>#REF!</v>
      </c>
      <c r="M147" s="162" t="e">
        <f>VLOOKUP(F147,Tabelle1!A:B,5,0)</f>
        <v>#REF!</v>
      </c>
    </row>
    <row r="148" spans="4:13" x14ac:dyDescent="0.2">
      <c r="D148" s="168" t="e">
        <f t="shared" si="2"/>
        <v>#REF!</v>
      </c>
      <c r="E148" s="139"/>
      <c r="F148" s="143" t="e">
        <f>INDEX(Tabelle1!A:A,_xlfn.AGGREGATE(14,6,ROW(Tabelle1!#REF!)/(Tabelle1!#REF!=L148),COUNTIF($L$3:L148,L148)),1)</f>
        <v>#REF!</v>
      </c>
      <c r="G148" s="139" t="e">
        <f>VLOOKUP(F148,Tabelle1!A:B,2,0)</f>
        <v>#REF!</v>
      </c>
      <c r="H148" s="139" t="e">
        <f>VLOOKUP(F148,Tabelle1!A:B,3,0)</f>
        <v>#REF!</v>
      </c>
      <c r="I148" s="139" t="e">
        <f>VLOOKUP(H148,'BSG-Kürzel'!C:D,2,0)</f>
        <v>#REF!</v>
      </c>
      <c r="J148" s="160" t="e">
        <f>VLOOKUP(F148,Tabelle1!A:B,20,0)</f>
        <v>#REF!</v>
      </c>
      <c r="K148" s="161" t="e">
        <f>VLOOKUP(F148,Tabelle1!A:B,21,0)</f>
        <v>#REF!</v>
      </c>
      <c r="L148" s="162" t="e">
        <f>_xlfn.AGGREGATE(14,6,Tabelle1!#REF!,ROW()-2)</f>
        <v>#REF!</v>
      </c>
      <c r="M148" s="162" t="e">
        <f>VLOOKUP(F148,Tabelle1!A:B,5,0)</f>
        <v>#REF!</v>
      </c>
    </row>
    <row r="149" spans="4:13" x14ac:dyDescent="0.2">
      <c r="D149" s="168" t="e">
        <f t="shared" si="2"/>
        <v>#REF!</v>
      </c>
      <c r="E149" s="139"/>
      <c r="F149" s="143" t="e">
        <f>INDEX(Tabelle1!A:A,_xlfn.AGGREGATE(14,6,ROW(Tabelle1!#REF!)/(Tabelle1!#REF!=L149),COUNTIF($L$3:L149,L149)),1)</f>
        <v>#REF!</v>
      </c>
      <c r="G149" s="139" t="e">
        <f>VLOOKUP(F149,Tabelle1!A:B,2,0)</f>
        <v>#REF!</v>
      </c>
      <c r="H149" s="139" t="e">
        <f>VLOOKUP(F149,Tabelle1!A:B,3,0)</f>
        <v>#REF!</v>
      </c>
      <c r="I149" s="139" t="e">
        <f>VLOOKUP(H149,'BSG-Kürzel'!C:D,2,0)</f>
        <v>#REF!</v>
      </c>
      <c r="J149" s="160" t="e">
        <f>VLOOKUP(F149,Tabelle1!A:B,20,0)</f>
        <v>#REF!</v>
      </c>
      <c r="K149" s="161" t="e">
        <f>VLOOKUP(F149,Tabelle1!A:B,21,0)</f>
        <v>#REF!</v>
      </c>
      <c r="L149" s="162" t="e">
        <f>_xlfn.AGGREGATE(14,6,Tabelle1!#REF!,ROW()-2)</f>
        <v>#REF!</v>
      </c>
      <c r="M149" s="162" t="e">
        <f>VLOOKUP(F149,Tabelle1!A:B,5,0)</f>
        <v>#REF!</v>
      </c>
    </row>
    <row r="150" spans="4:13" x14ac:dyDescent="0.2">
      <c r="D150" s="168" t="e">
        <f t="shared" si="2"/>
        <v>#REF!</v>
      </c>
      <c r="E150" s="139"/>
      <c r="F150" s="143" t="e">
        <f>INDEX(Tabelle1!A:A,_xlfn.AGGREGATE(14,6,ROW(Tabelle1!#REF!)/(Tabelle1!#REF!=L150),COUNTIF($L$3:L150,L150)),1)</f>
        <v>#REF!</v>
      </c>
      <c r="G150" s="139" t="e">
        <f>VLOOKUP(F150,Tabelle1!A:B,2,0)</f>
        <v>#REF!</v>
      </c>
      <c r="H150" s="139" t="e">
        <f>VLOOKUP(F150,Tabelle1!A:B,3,0)</f>
        <v>#REF!</v>
      </c>
      <c r="I150" s="139" t="e">
        <f>VLOOKUP(H150,'BSG-Kürzel'!C:D,2,0)</f>
        <v>#REF!</v>
      </c>
      <c r="J150" s="160" t="e">
        <f>VLOOKUP(F150,Tabelle1!A:B,20,0)</f>
        <v>#REF!</v>
      </c>
      <c r="K150" s="161" t="e">
        <f>VLOOKUP(F150,Tabelle1!A:B,21,0)</f>
        <v>#REF!</v>
      </c>
      <c r="L150" s="162" t="e">
        <f>_xlfn.AGGREGATE(14,6,Tabelle1!#REF!,ROW()-2)</f>
        <v>#REF!</v>
      </c>
      <c r="M150" s="162" t="e">
        <f>VLOOKUP(F150,Tabelle1!A:B,5,0)</f>
        <v>#REF!</v>
      </c>
    </row>
    <row r="151" spans="4:13" x14ac:dyDescent="0.2">
      <c r="D151" s="168" t="e">
        <f t="shared" si="2"/>
        <v>#REF!</v>
      </c>
      <c r="E151" s="139"/>
      <c r="F151" s="143" t="e">
        <f>INDEX(Tabelle1!A:A,_xlfn.AGGREGATE(14,6,ROW(Tabelle1!#REF!)/(Tabelle1!#REF!=L151),COUNTIF($L$3:L151,L151)),1)</f>
        <v>#REF!</v>
      </c>
      <c r="G151" s="139" t="e">
        <f>VLOOKUP(F151,Tabelle1!A:B,2,0)</f>
        <v>#REF!</v>
      </c>
      <c r="H151" s="139" t="e">
        <f>VLOOKUP(F151,Tabelle1!A:B,3,0)</f>
        <v>#REF!</v>
      </c>
      <c r="I151" s="139" t="e">
        <f>VLOOKUP(H151,'BSG-Kürzel'!C:D,2,0)</f>
        <v>#REF!</v>
      </c>
      <c r="J151" s="160" t="e">
        <f>VLOOKUP(F151,Tabelle1!A:B,20,0)</f>
        <v>#REF!</v>
      </c>
      <c r="K151" s="161" t="e">
        <f>VLOOKUP(F151,Tabelle1!A:B,21,0)</f>
        <v>#REF!</v>
      </c>
      <c r="L151" s="162" t="e">
        <f>_xlfn.AGGREGATE(14,6,Tabelle1!#REF!,ROW()-2)</f>
        <v>#REF!</v>
      </c>
      <c r="M151" s="162" t="e">
        <f>VLOOKUP(F151,Tabelle1!A:B,5,0)</f>
        <v>#REF!</v>
      </c>
    </row>
    <row r="152" spans="4:13" x14ac:dyDescent="0.2">
      <c r="D152" s="168" t="e">
        <f t="shared" si="2"/>
        <v>#REF!</v>
      </c>
      <c r="E152" s="139"/>
      <c r="F152" s="143" t="e">
        <f>INDEX(Tabelle1!A:A,_xlfn.AGGREGATE(14,6,ROW(Tabelle1!#REF!)/(Tabelle1!#REF!=L152),COUNTIF($L$3:L152,L152)),1)</f>
        <v>#REF!</v>
      </c>
      <c r="G152" s="139" t="e">
        <f>VLOOKUP(F152,Tabelle1!A:B,2,0)</f>
        <v>#REF!</v>
      </c>
      <c r="H152" s="139" t="e">
        <f>VLOOKUP(F152,Tabelle1!A:B,3,0)</f>
        <v>#REF!</v>
      </c>
      <c r="I152" s="139" t="e">
        <f>VLOOKUP(H152,'BSG-Kürzel'!C:D,2,0)</f>
        <v>#REF!</v>
      </c>
      <c r="J152" s="160" t="e">
        <f>VLOOKUP(F152,Tabelle1!A:B,20,0)</f>
        <v>#REF!</v>
      </c>
      <c r="K152" s="161" t="e">
        <f>VLOOKUP(F152,Tabelle1!A:B,21,0)</f>
        <v>#REF!</v>
      </c>
      <c r="L152" s="162" t="e">
        <f>_xlfn.AGGREGATE(14,6,Tabelle1!#REF!,ROW()-2)</f>
        <v>#REF!</v>
      </c>
      <c r="M152" s="162" t="e">
        <f>VLOOKUP(F152,Tabelle1!A:B,5,0)</f>
        <v>#REF!</v>
      </c>
    </row>
    <row r="153" spans="4:13" x14ac:dyDescent="0.2">
      <c r="D153" s="168" t="e">
        <f t="shared" si="2"/>
        <v>#REF!</v>
      </c>
      <c r="E153" s="139"/>
      <c r="F153" s="143" t="e">
        <f>INDEX(Tabelle1!A:A,_xlfn.AGGREGATE(14,6,ROW(Tabelle1!#REF!)/(Tabelle1!#REF!=L153),COUNTIF($L$3:L153,L153)),1)</f>
        <v>#REF!</v>
      </c>
      <c r="G153" s="139" t="e">
        <f>VLOOKUP(F153,Tabelle1!A:B,2,0)</f>
        <v>#REF!</v>
      </c>
      <c r="H153" s="139" t="e">
        <f>VLOOKUP(F153,Tabelle1!A:B,3,0)</f>
        <v>#REF!</v>
      </c>
      <c r="I153" s="139" t="e">
        <f>VLOOKUP(H153,'BSG-Kürzel'!C:D,2,0)</f>
        <v>#REF!</v>
      </c>
      <c r="J153" s="160" t="e">
        <f>VLOOKUP(F153,Tabelle1!A:B,20,0)</f>
        <v>#REF!</v>
      </c>
      <c r="K153" s="161" t="e">
        <f>VLOOKUP(F153,Tabelle1!A:B,21,0)</f>
        <v>#REF!</v>
      </c>
      <c r="L153" s="162" t="e">
        <f>_xlfn.AGGREGATE(14,6,Tabelle1!#REF!,ROW()-2)</f>
        <v>#REF!</v>
      </c>
      <c r="M153" s="162" t="e">
        <f>VLOOKUP(F153,Tabelle1!A:B,5,0)</f>
        <v>#REF!</v>
      </c>
    </row>
    <row r="154" spans="4:13" x14ac:dyDescent="0.2">
      <c r="D154" s="168" t="e">
        <f t="shared" si="2"/>
        <v>#REF!</v>
      </c>
      <c r="E154" s="139"/>
      <c r="F154" s="143" t="e">
        <f>INDEX(Tabelle1!A:A,_xlfn.AGGREGATE(14,6,ROW(Tabelle1!#REF!)/(Tabelle1!#REF!=L154),COUNTIF($L$3:L154,L154)),1)</f>
        <v>#REF!</v>
      </c>
      <c r="G154" s="139" t="e">
        <f>VLOOKUP(F154,Tabelle1!A:B,2,0)</f>
        <v>#REF!</v>
      </c>
      <c r="H154" s="139" t="e">
        <f>VLOOKUP(F154,Tabelle1!A:B,3,0)</f>
        <v>#REF!</v>
      </c>
      <c r="I154" s="139" t="e">
        <f>VLOOKUP(H154,'BSG-Kürzel'!C:D,2,0)</f>
        <v>#REF!</v>
      </c>
      <c r="J154" s="160" t="e">
        <f>VLOOKUP(F154,Tabelle1!A:B,20,0)</f>
        <v>#REF!</v>
      </c>
      <c r="K154" s="161" t="e">
        <f>VLOOKUP(F154,Tabelle1!A:B,21,0)</f>
        <v>#REF!</v>
      </c>
      <c r="L154" s="162" t="e">
        <f>_xlfn.AGGREGATE(14,6,Tabelle1!#REF!,ROW()-2)</f>
        <v>#REF!</v>
      </c>
      <c r="M154" s="162" t="e">
        <f>VLOOKUP(F154,Tabelle1!A:B,5,0)</f>
        <v>#REF!</v>
      </c>
    </row>
    <row r="155" spans="4:13" x14ac:dyDescent="0.2">
      <c r="D155" s="168" t="e">
        <f t="shared" si="2"/>
        <v>#REF!</v>
      </c>
      <c r="E155" s="139"/>
      <c r="F155" s="143" t="e">
        <f>INDEX(Tabelle1!A:A,_xlfn.AGGREGATE(14,6,ROW(Tabelle1!#REF!)/(Tabelle1!#REF!=L155),COUNTIF($L$3:L155,L155)),1)</f>
        <v>#REF!</v>
      </c>
      <c r="G155" s="139" t="e">
        <f>VLOOKUP(F155,Tabelle1!A:B,2,0)</f>
        <v>#REF!</v>
      </c>
      <c r="H155" s="139" t="e">
        <f>VLOOKUP(F155,Tabelle1!A:B,3,0)</f>
        <v>#REF!</v>
      </c>
      <c r="I155" s="139" t="e">
        <f>VLOOKUP(H155,'BSG-Kürzel'!C:D,2,0)</f>
        <v>#REF!</v>
      </c>
      <c r="J155" s="160" t="e">
        <f>VLOOKUP(F155,Tabelle1!A:B,20,0)</f>
        <v>#REF!</v>
      </c>
      <c r="K155" s="161" t="e">
        <f>VLOOKUP(F155,Tabelle1!A:B,21,0)</f>
        <v>#REF!</v>
      </c>
      <c r="L155" s="162" t="e">
        <f>_xlfn.AGGREGATE(14,6,Tabelle1!#REF!,ROW()-2)</f>
        <v>#REF!</v>
      </c>
      <c r="M155" s="162" t="e">
        <f>VLOOKUP(F155,Tabelle1!A:B,5,0)</f>
        <v>#REF!</v>
      </c>
    </row>
    <row r="156" spans="4:13" x14ac:dyDescent="0.2">
      <c r="D156" s="168" t="e">
        <f t="shared" si="2"/>
        <v>#REF!</v>
      </c>
      <c r="E156" s="139"/>
      <c r="F156" s="143" t="e">
        <f>INDEX(Tabelle1!A:A,_xlfn.AGGREGATE(14,6,ROW(Tabelle1!#REF!)/(Tabelle1!#REF!=L156),COUNTIF($L$3:L156,L156)),1)</f>
        <v>#REF!</v>
      </c>
      <c r="G156" s="139" t="e">
        <f>VLOOKUP(F156,Tabelle1!A:B,2,0)</f>
        <v>#REF!</v>
      </c>
      <c r="H156" s="139" t="e">
        <f>VLOOKUP(F156,Tabelle1!A:B,3,0)</f>
        <v>#REF!</v>
      </c>
      <c r="I156" s="139" t="e">
        <f>VLOOKUP(H156,'BSG-Kürzel'!C:D,2,0)</f>
        <v>#REF!</v>
      </c>
      <c r="J156" s="160" t="e">
        <f>VLOOKUP(F156,Tabelle1!A:B,20,0)</f>
        <v>#REF!</v>
      </c>
      <c r="K156" s="161" t="e">
        <f>VLOOKUP(F156,Tabelle1!A:B,21,0)</f>
        <v>#REF!</v>
      </c>
      <c r="L156" s="162" t="e">
        <f>_xlfn.AGGREGATE(14,6,Tabelle1!#REF!,ROW()-2)</f>
        <v>#REF!</v>
      </c>
      <c r="M156" s="162" t="e">
        <f>VLOOKUP(F156,Tabelle1!A:B,5,0)</f>
        <v>#REF!</v>
      </c>
    </row>
    <row r="157" spans="4:13" x14ac:dyDescent="0.2">
      <c r="D157" s="168" t="e">
        <f t="shared" si="2"/>
        <v>#REF!</v>
      </c>
      <c r="E157" s="139"/>
      <c r="F157" s="143" t="e">
        <f>INDEX(Tabelle1!A:A,_xlfn.AGGREGATE(14,6,ROW(Tabelle1!#REF!)/(Tabelle1!#REF!=L157),COUNTIF($L$3:L157,L157)),1)</f>
        <v>#REF!</v>
      </c>
      <c r="G157" s="139" t="e">
        <f>VLOOKUP(F157,Tabelle1!A:B,2,0)</f>
        <v>#REF!</v>
      </c>
      <c r="H157" s="139" t="e">
        <f>VLOOKUP(F157,Tabelle1!A:B,3,0)</f>
        <v>#REF!</v>
      </c>
      <c r="I157" s="139" t="e">
        <f>VLOOKUP(H157,'BSG-Kürzel'!C:D,2,0)</f>
        <v>#REF!</v>
      </c>
      <c r="J157" s="160" t="e">
        <f>VLOOKUP(F157,Tabelle1!A:B,20,0)</f>
        <v>#REF!</v>
      </c>
      <c r="K157" s="161" t="e">
        <f>VLOOKUP(F157,Tabelle1!A:B,21,0)</f>
        <v>#REF!</v>
      </c>
      <c r="L157" s="162" t="e">
        <f>_xlfn.AGGREGATE(14,6,Tabelle1!#REF!,ROW()-2)</f>
        <v>#REF!</v>
      </c>
      <c r="M157" s="162" t="e">
        <f>VLOOKUP(F157,Tabelle1!A:B,5,0)</f>
        <v>#REF!</v>
      </c>
    </row>
    <row r="158" spans="4:13" x14ac:dyDescent="0.2">
      <c r="D158" s="168" t="e">
        <f t="shared" si="2"/>
        <v>#REF!</v>
      </c>
      <c r="E158" s="139"/>
      <c r="F158" s="143" t="e">
        <f>INDEX(Tabelle1!A:A,_xlfn.AGGREGATE(14,6,ROW(Tabelle1!#REF!)/(Tabelle1!#REF!=L158),COUNTIF($L$3:L158,L158)),1)</f>
        <v>#REF!</v>
      </c>
      <c r="G158" s="139" t="e">
        <f>VLOOKUP(F158,Tabelle1!A:B,2,0)</f>
        <v>#REF!</v>
      </c>
      <c r="H158" s="139" t="e">
        <f>VLOOKUP(F158,Tabelle1!A:B,3,0)</f>
        <v>#REF!</v>
      </c>
      <c r="I158" s="139" t="e">
        <f>VLOOKUP(H158,'BSG-Kürzel'!C:D,2,0)</f>
        <v>#REF!</v>
      </c>
      <c r="J158" s="160" t="e">
        <f>VLOOKUP(F158,Tabelle1!A:B,20,0)</f>
        <v>#REF!</v>
      </c>
      <c r="K158" s="161" t="e">
        <f>VLOOKUP(F158,Tabelle1!A:B,21,0)</f>
        <v>#REF!</v>
      </c>
      <c r="L158" s="162" t="e">
        <f>_xlfn.AGGREGATE(14,6,Tabelle1!#REF!,ROW()-2)</f>
        <v>#REF!</v>
      </c>
      <c r="M158" s="162" t="e">
        <f>VLOOKUP(F158,Tabelle1!A:B,5,0)</f>
        <v>#REF!</v>
      </c>
    </row>
    <row r="159" spans="4:13" x14ac:dyDescent="0.2">
      <c r="D159" s="168" t="e">
        <f t="shared" si="2"/>
        <v>#REF!</v>
      </c>
      <c r="E159" s="139"/>
      <c r="F159" s="143" t="e">
        <f>INDEX(Tabelle1!A:A,_xlfn.AGGREGATE(14,6,ROW(Tabelle1!#REF!)/(Tabelle1!#REF!=L159),COUNTIF($L$3:L159,L159)),1)</f>
        <v>#REF!</v>
      </c>
      <c r="G159" s="139" t="e">
        <f>VLOOKUP(F159,Tabelle1!A:B,2,0)</f>
        <v>#REF!</v>
      </c>
      <c r="H159" s="139" t="e">
        <f>VLOOKUP(F159,Tabelle1!A:B,3,0)</f>
        <v>#REF!</v>
      </c>
      <c r="I159" s="139" t="e">
        <f>VLOOKUP(H159,'BSG-Kürzel'!C:D,2,0)</f>
        <v>#REF!</v>
      </c>
      <c r="J159" s="160" t="e">
        <f>VLOOKUP(F159,Tabelle1!A:B,20,0)</f>
        <v>#REF!</v>
      </c>
      <c r="K159" s="161" t="e">
        <f>VLOOKUP(F159,Tabelle1!A:B,21,0)</f>
        <v>#REF!</v>
      </c>
      <c r="L159" s="162" t="e">
        <f>_xlfn.AGGREGATE(14,6,Tabelle1!#REF!,ROW()-2)</f>
        <v>#REF!</v>
      </c>
      <c r="M159" s="162" t="e">
        <f>VLOOKUP(F159,Tabelle1!A:B,5,0)</f>
        <v>#REF!</v>
      </c>
    </row>
    <row r="160" spans="4:13" x14ac:dyDescent="0.2">
      <c r="D160" s="168" t="e">
        <f t="shared" si="2"/>
        <v>#REF!</v>
      </c>
      <c r="E160" s="139"/>
      <c r="F160" s="143" t="e">
        <f>INDEX(Tabelle1!A:A,_xlfn.AGGREGATE(14,6,ROW(Tabelle1!#REF!)/(Tabelle1!#REF!=L160),COUNTIF($L$3:L160,L160)),1)</f>
        <v>#REF!</v>
      </c>
      <c r="G160" s="139" t="e">
        <f>VLOOKUP(F160,Tabelle1!A:B,2,0)</f>
        <v>#REF!</v>
      </c>
      <c r="H160" s="139" t="e">
        <f>VLOOKUP(F160,Tabelle1!A:B,3,0)</f>
        <v>#REF!</v>
      </c>
      <c r="I160" s="139" t="e">
        <f>VLOOKUP(H160,'BSG-Kürzel'!C:D,2,0)</f>
        <v>#REF!</v>
      </c>
      <c r="J160" s="160" t="e">
        <f>VLOOKUP(F160,Tabelle1!A:B,20,0)</f>
        <v>#REF!</v>
      </c>
      <c r="K160" s="161" t="e">
        <f>VLOOKUP(F160,Tabelle1!A:B,21,0)</f>
        <v>#REF!</v>
      </c>
      <c r="L160" s="162" t="e">
        <f>_xlfn.AGGREGATE(14,6,Tabelle1!#REF!,ROW()-2)</f>
        <v>#REF!</v>
      </c>
      <c r="M160" s="162" t="e">
        <f>VLOOKUP(F160,Tabelle1!A:B,5,0)</f>
        <v>#REF!</v>
      </c>
    </row>
    <row r="161" spans="4:13" x14ac:dyDescent="0.2">
      <c r="D161" s="168" t="e">
        <f t="shared" si="2"/>
        <v>#REF!</v>
      </c>
      <c r="E161" s="139"/>
      <c r="F161" s="143" t="e">
        <f>INDEX(Tabelle1!A:A,_xlfn.AGGREGATE(14,6,ROW(Tabelle1!#REF!)/(Tabelle1!#REF!=L161),COUNTIF($L$3:L161,L161)),1)</f>
        <v>#REF!</v>
      </c>
      <c r="G161" s="139" t="e">
        <f>VLOOKUP(F161,Tabelle1!A:B,2,0)</f>
        <v>#REF!</v>
      </c>
      <c r="H161" s="139" t="e">
        <f>VLOOKUP(F161,Tabelle1!A:B,3,0)</f>
        <v>#REF!</v>
      </c>
      <c r="I161" s="139" t="e">
        <f>VLOOKUP(H161,'BSG-Kürzel'!C:D,2,0)</f>
        <v>#REF!</v>
      </c>
      <c r="J161" s="160" t="e">
        <f>VLOOKUP(F161,Tabelle1!A:B,20,0)</f>
        <v>#REF!</v>
      </c>
      <c r="K161" s="161" t="e">
        <f>VLOOKUP(F161,Tabelle1!A:B,21,0)</f>
        <v>#REF!</v>
      </c>
      <c r="L161" s="162" t="e">
        <f>_xlfn.AGGREGATE(14,6,Tabelle1!#REF!,ROW()-2)</f>
        <v>#REF!</v>
      </c>
      <c r="M161" s="162" t="e">
        <f>VLOOKUP(F161,Tabelle1!A:B,5,0)</f>
        <v>#REF!</v>
      </c>
    </row>
    <row r="162" spans="4:13" x14ac:dyDescent="0.2">
      <c r="D162" s="168" t="e">
        <f t="shared" si="2"/>
        <v>#REF!</v>
      </c>
      <c r="E162" s="139"/>
      <c r="F162" s="143" t="e">
        <f>INDEX(Tabelle1!A:A,_xlfn.AGGREGATE(14,6,ROW(Tabelle1!#REF!)/(Tabelle1!#REF!=L162),COUNTIF($L$3:L162,L162)),1)</f>
        <v>#REF!</v>
      </c>
      <c r="G162" s="139" t="e">
        <f>VLOOKUP(F162,Tabelle1!A:B,2,0)</f>
        <v>#REF!</v>
      </c>
      <c r="H162" s="139" t="e">
        <f>VLOOKUP(F162,Tabelle1!A:B,3,0)</f>
        <v>#REF!</v>
      </c>
      <c r="I162" s="139" t="e">
        <f>VLOOKUP(H162,'BSG-Kürzel'!C:D,2,0)</f>
        <v>#REF!</v>
      </c>
      <c r="J162" s="160" t="e">
        <f>VLOOKUP(F162,Tabelle1!A:B,20,0)</f>
        <v>#REF!</v>
      </c>
      <c r="K162" s="161" t="e">
        <f>VLOOKUP(F162,Tabelle1!A:B,21,0)</f>
        <v>#REF!</v>
      </c>
      <c r="L162" s="162" t="e">
        <f>_xlfn.AGGREGATE(14,6,Tabelle1!#REF!,ROW()-2)</f>
        <v>#REF!</v>
      </c>
      <c r="M162" s="162" t="e">
        <f>VLOOKUP(F162,Tabelle1!A:B,5,0)</f>
        <v>#REF!</v>
      </c>
    </row>
    <row r="163" spans="4:13" x14ac:dyDescent="0.2">
      <c r="D163" s="168" t="e">
        <f t="shared" si="2"/>
        <v>#REF!</v>
      </c>
      <c r="E163" s="139"/>
      <c r="F163" s="143" t="e">
        <f>INDEX(Tabelle1!A:A,_xlfn.AGGREGATE(14,6,ROW(Tabelle1!#REF!)/(Tabelle1!#REF!=L163),COUNTIF($L$3:L163,L163)),1)</f>
        <v>#REF!</v>
      </c>
      <c r="G163" s="139" t="e">
        <f>VLOOKUP(F163,Tabelle1!A:B,2,0)</f>
        <v>#REF!</v>
      </c>
      <c r="H163" s="139" t="e">
        <f>VLOOKUP(F163,Tabelle1!A:B,3,0)</f>
        <v>#REF!</v>
      </c>
      <c r="I163" s="139" t="e">
        <f>VLOOKUP(H163,'BSG-Kürzel'!C:D,2,0)</f>
        <v>#REF!</v>
      </c>
      <c r="J163" s="160" t="e">
        <f>VLOOKUP(F163,Tabelle1!A:B,20,0)</f>
        <v>#REF!</v>
      </c>
      <c r="K163" s="161" t="e">
        <f>VLOOKUP(F163,Tabelle1!A:B,21,0)</f>
        <v>#REF!</v>
      </c>
      <c r="L163" s="162" t="e">
        <f>_xlfn.AGGREGATE(14,6,Tabelle1!#REF!,ROW()-2)</f>
        <v>#REF!</v>
      </c>
      <c r="M163" s="162" t="e">
        <f>VLOOKUP(F163,Tabelle1!A:B,5,0)</f>
        <v>#REF!</v>
      </c>
    </row>
    <row r="164" spans="4:13" x14ac:dyDescent="0.2">
      <c r="D164" s="168" t="e">
        <f t="shared" si="2"/>
        <v>#REF!</v>
      </c>
      <c r="E164" s="139"/>
      <c r="F164" s="143" t="e">
        <f>INDEX(Tabelle1!A:A,_xlfn.AGGREGATE(14,6,ROW(Tabelle1!#REF!)/(Tabelle1!#REF!=L164),COUNTIF($L$3:L164,L164)),1)</f>
        <v>#REF!</v>
      </c>
      <c r="G164" s="139" t="e">
        <f>VLOOKUP(F164,Tabelle1!A:B,2,0)</f>
        <v>#REF!</v>
      </c>
      <c r="H164" s="139" t="e">
        <f>VLOOKUP(F164,Tabelle1!A:B,3,0)</f>
        <v>#REF!</v>
      </c>
      <c r="I164" s="139" t="e">
        <f>VLOOKUP(H164,'BSG-Kürzel'!C:D,2,0)</f>
        <v>#REF!</v>
      </c>
      <c r="J164" s="160" t="e">
        <f>VLOOKUP(F164,Tabelle1!A:B,20,0)</f>
        <v>#REF!</v>
      </c>
      <c r="K164" s="161" t="e">
        <f>VLOOKUP(F164,Tabelle1!A:B,21,0)</f>
        <v>#REF!</v>
      </c>
      <c r="L164" s="162" t="e">
        <f>_xlfn.AGGREGATE(14,6,Tabelle1!#REF!,ROW()-2)</f>
        <v>#REF!</v>
      </c>
      <c r="M164" s="162" t="e">
        <f>VLOOKUP(F164,Tabelle1!A:B,5,0)</f>
        <v>#REF!</v>
      </c>
    </row>
    <row r="165" spans="4:13" x14ac:dyDescent="0.2">
      <c r="D165" s="168" t="e">
        <f t="shared" si="2"/>
        <v>#REF!</v>
      </c>
      <c r="E165" s="139"/>
      <c r="F165" s="143" t="e">
        <f>INDEX(Tabelle1!A:A,_xlfn.AGGREGATE(14,6,ROW(Tabelle1!#REF!)/(Tabelle1!#REF!=L165),COUNTIF($L$3:L165,L165)),1)</f>
        <v>#REF!</v>
      </c>
      <c r="G165" s="139" t="e">
        <f>VLOOKUP(F165,Tabelle1!A:B,2,0)</f>
        <v>#REF!</v>
      </c>
      <c r="H165" s="139" t="e">
        <f>VLOOKUP(F165,Tabelle1!A:B,3,0)</f>
        <v>#REF!</v>
      </c>
      <c r="I165" s="139" t="e">
        <f>VLOOKUP(H165,'BSG-Kürzel'!C:D,2,0)</f>
        <v>#REF!</v>
      </c>
      <c r="J165" s="160" t="e">
        <f>VLOOKUP(F165,Tabelle1!A:B,20,0)</f>
        <v>#REF!</v>
      </c>
      <c r="K165" s="161" t="e">
        <f>VLOOKUP(F165,Tabelle1!A:B,21,0)</f>
        <v>#REF!</v>
      </c>
      <c r="L165" s="162" t="e">
        <f>_xlfn.AGGREGATE(14,6,Tabelle1!#REF!,ROW()-2)</f>
        <v>#REF!</v>
      </c>
      <c r="M165" s="162" t="e">
        <f>VLOOKUP(F165,Tabelle1!A:B,5,0)</f>
        <v>#REF!</v>
      </c>
    </row>
    <row r="166" spans="4:13" x14ac:dyDescent="0.2">
      <c r="D166" s="168" t="e">
        <f t="shared" si="2"/>
        <v>#REF!</v>
      </c>
      <c r="E166" s="139"/>
      <c r="F166" s="143" t="e">
        <f>INDEX(Tabelle1!A:A,_xlfn.AGGREGATE(14,6,ROW(Tabelle1!#REF!)/(Tabelle1!#REF!=L166),COUNTIF($L$3:L166,L166)),1)</f>
        <v>#REF!</v>
      </c>
      <c r="G166" s="139" t="e">
        <f>VLOOKUP(F166,Tabelle1!A:B,2,0)</f>
        <v>#REF!</v>
      </c>
      <c r="H166" s="139" t="e">
        <f>VLOOKUP(F166,Tabelle1!A:B,3,0)</f>
        <v>#REF!</v>
      </c>
      <c r="I166" s="139" t="e">
        <f>VLOOKUP(H166,'BSG-Kürzel'!C:D,2,0)</f>
        <v>#REF!</v>
      </c>
      <c r="J166" s="160" t="e">
        <f>VLOOKUP(F166,Tabelle1!A:B,20,0)</f>
        <v>#REF!</v>
      </c>
      <c r="K166" s="161" t="e">
        <f>VLOOKUP(F166,Tabelle1!A:B,21,0)</f>
        <v>#REF!</v>
      </c>
      <c r="L166" s="162" t="e">
        <f>_xlfn.AGGREGATE(14,6,Tabelle1!#REF!,ROW()-2)</f>
        <v>#REF!</v>
      </c>
      <c r="M166" s="162" t="e">
        <f>VLOOKUP(F166,Tabelle1!A:B,5,0)</f>
        <v>#REF!</v>
      </c>
    </row>
    <row r="167" spans="4:13" x14ac:dyDescent="0.2">
      <c r="D167" s="168" t="e">
        <f t="shared" si="2"/>
        <v>#REF!</v>
      </c>
      <c r="E167" s="139"/>
      <c r="F167" s="143" t="e">
        <f>INDEX(Tabelle1!A:A,_xlfn.AGGREGATE(14,6,ROW(Tabelle1!#REF!)/(Tabelle1!#REF!=L167),COUNTIF($L$3:L167,L167)),1)</f>
        <v>#REF!</v>
      </c>
      <c r="G167" s="139" t="e">
        <f>VLOOKUP(F167,Tabelle1!A:B,2,0)</f>
        <v>#REF!</v>
      </c>
      <c r="H167" s="139" t="e">
        <f>VLOOKUP(F167,Tabelle1!A:B,3,0)</f>
        <v>#REF!</v>
      </c>
      <c r="I167" s="139" t="e">
        <f>VLOOKUP(H167,'BSG-Kürzel'!C:D,2,0)</f>
        <v>#REF!</v>
      </c>
      <c r="J167" s="160" t="e">
        <f>VLOOKUP(F167,Tabelle1!A:B,20,0)</f>
        <v>#REF!</v>
      </c>
      <c r="K167" s="161" t="e">
        <f>VLOOKUP(F167,Tabelle1!A:B,21,0)</f>
        <v>#REF!</v>
      </c>
      <c r="L167" s="162" t="e">
        <f>_xlfn.AGGREGATE(14,6,Tabelle1!#REF!,ROW()-2)</f>
        <v>#REF!</v>
      </c>
      <c r="M167" s="162" t="e">
        <f>VLOOKUP(F167,Tabelle1!A:B,5,0)</f>
        <v>#REF!</v>
      </c>
    </row>
    <row r="168" spans="4:13" x14ac:dyDescent="0.2">
      <c r="D168" s="168" t="e">
        <f t="shared" si="2"/>
        <v>#REF!</v>
      </c>
      <c r="E168" s="139"/>
      <c r="F168" s="143" t="e">
        <f>INDEX(Tabelle1!A:A,_xlfn.AGGREGATE(14,6,ROW(Tabelle1!#REF!)/(Tabelle1!#REF!=L168),COUNTIF($L$3:L168,L168)),1)</f>
        <v>#REF!</v>
      </c>
      <c r="G168" s="139" t="e">
        <f>VLOOKUP(F168,Tabelle1!A:B,2,0)</f>
        <v>#REF!</v>
      </c>
      <c r="H168" s="139" t="e">
        <f>VLOOKUP(F168,Tabelle1!A:B,3,0)</f>
        <v>#REF!</v>
      </c>
      <c r="I168" s="139" t="e">
        <f>VLOOKUP(H168,'BSG-Kürzel'!C:D,2,0)</f>
        <v>#REF!</v>
      </c>
      <c r="J168" s="160" t="e">
        <f>VLOOKUP(F168,Tabelle1!A:B,20,0)</f>
        <v>#REF!</v>
      </c>
      <c r="K168" s="161" t="e">
        <f>VLOOKUP(F168,Tabelle1!A:B,21,0)</f>
        <v>#REF!</v>
      </c>
      <c r="L168" s="162" t="e">
        <f>_xlfn.AGGREGATE(14,6,Tabelle1!#REF!,ROW()-2)</f>
        <v>#REF!</v>
      </c>
      <c r="M168" s="162" t="e">
        <f>VLOOKUP(F168,Tabelle1!A:B,5,0)</f>
        <v>#REF!</v>
      </c>
    </row>
    <row r="169" spans="4:13" x14ac:dyDescent="0.2">
      <c r="D169" s="168" t="e">
        <f t="shared" si="2"/>
        <v>#REF!</v>
      </c>
      <c r="E169" s="139"/>
      <c r="F169" s="143" t="e">
        <f>INDEX(Tabelle1!A:A,_xlfn.AGGREGATE(14,6,ROW(Tabelle1!#REF!)/(Tabelle1!#REF!=L169),COUNTIF($L$3:L169,L169)),1)</f>
        <v>#REF!</v>
      </c>
      <c r="G169" s="139" t="e">
        <f>VLOOKUP(F169,Tabelle1!A:B,2,0)</f>
        <v>#REF!</v>
      </c>
      <c r="H169" s="139" t="e">
        <f>VLOOKUP(F169,Tabelle1!A:B,3,0)</f>
        <v>#REF!</v>
      </c>
      <c r="I169" s="139" t="e">
        <f>VLOOKUP(H169,'BSG-Kürzel'!C:D,2,0)</f>
        <v>#REF!</v>
      </c>
      <c r="J169" s="160" t="e">
        <f>VLOOKUP(F169,Tabelle1!A:B,20,0)</f>
        <v>#REF!</v>
      </c>
      <c r="K169" s="161" t="e">
        <f>VLOOKUP(F169,Tabelle1!A:B,21,0)</f>
        <v>#REF!</v>
      </c>
      <c r="L169" s="162" t="e">
        <f>_xlfn.AGGREGATE(14,6,Tabelle1!#REF!,ROW()-2)</f>
        <v>#REF!</v>
      </c>
      <c r="M169" s="162" t="e">
        <f>VLOOKUP(F169,Tabelle1!A:B,5,0)</f>
        <v>#REF!</v>
      </c>
    </row>
    <row r="170" spans="4:13" x14ac:dyDescent="0.2">
      <c r="D170" s="168" t="e">
        <f t="shared" si="2"/>
        <v>#REF!</v>
      </c>
      <c r="E170" s="139"/>
      <c r="F170" s="143" t="e">
        <f>INDEX(Tabelle1!A:A,_xlfn.AGGREGATE(14,6,ROW(Tabelle1!#REF!)/(Tabelle1!#REF!=L170),COUNTIF($L$3:L170,L170)),1)</f>
        <v>#REF!</v>
      </c>
      <c r="G170" s="139" t="e">
        <f>VLOOKUP(F170,Tabelle1!A:B,2,0)</f>
        <v>#REF!</v>
      </c>
      <c r="H170" s="139" t="e">
        <f>VLOOKUP(F170,Tabelle1!A:B,3,0)</f>
        <v>#REF!</v>
      </c>
      <c r="I170" s="139" t="e">
        <f>VLOOKUP(H170,'BSG-Kürzel'!C:D,2,0)</f>
        <v>#REF!</v>
      </c>
      <c r="J170" s="160" t="e">
        <f>VLOOKUP(F170,Tabelle1!A:B,20,0)</f>
        <v>#REF!</v>
      </c>
      <c r="K170" s="161" t="e">
        <f>VLOOKUP(F170,Tabelle1!A:B,21,0)</f>
        <v>#REF!</v>
      </c>
      <c r="L170" s="162" t="e">
        <f>_xlfn.AGGREGATE(14,6,Tabelle1!#REF!,ROW()-2)</f>
        <v>#REF!</v>
      </c>
      <c r="M170" s="162" t="e">
        <f>VLOOKUP(F170,Tabelle1!A:B,5,0)</f>
        <v>#REF!</v>
      </c>
    </row>
    <row r="171" spans="4:13" x14ac:dyDescent="0.2">
      <c r="D171" s="168" t="e">
        <f t="shared" si="2"/>
        <v>#REF!</v>
      </c>
      <c r="E171" s="139"/>
      <c r="F171" s="143" t="e">
        <f>INDEX(Tabelle1!A:A,_xlfn.AGGREGATE(14,6,ROW(Tabelle1!#REF!)/(Tabelle1!#REF!=L171),COUNTIF($L$3:L171,L171)),1)</f>
        <v>#REF!</v>
      </c>
      <c r="G171" s="139" t="e">
        <f>VLOOKUP(F171,Tabelle1!A:B,2,0)</f>
        <v>#REF!</v>
      </c>
      <c r="H171" s="139" t="e">
        <f>VLOOKUP(F171,Tabelle1!A:B,3,0)</f>
        <v>#REF!</v>
      </c>
      <c r="I171" s="139" t="e">
        <f>VLOOKUP(H171,'BSG-Kürzel'!C:D,2,0)</f>
        <v>#REF!</v>
      </c>
      <c r="J171" s="160" t="e">
        <f>VLOOKUP(F171,Tabelle1!A:B,20,0)</f>
        <v>#REF!</v>
      </c>
      <c r="K171" s="161" t="e">
        <f>VLOOKUP(F171,Tabelle1!A:B,21,0)</f>
        <v>#REF!</v>
      </c>
      <c r="L171" s="162" t="e">
        <f>_xlfn.AGGREGATE(14,6,Tabelle1!#REF!,ROW()-2)</f>
        <v>#REF!</v>
      </c>
      <c r="M171" s="162" t="e">
        <f>VLOOKUP(F171,Tabelle1!A:B,5,0)</f>
        <v>#REF!</v>
      </c>
    </row>
    <row r="172" spans="4:13" x14ac:dyDescent="0.2">
      <c r="D172" s="168" t="e">
        <f t="shared" si="2"/>
        <v>#REF!</v>
      </c>
      <c r="E172" s="139"/>
      <c r="F172" s="143" t="e">
        <f>INDEX(Tabelle1!A:A,_xlfn.AGGREGATE(14,6,ROW(Tabelle1!#REF!)/(Tabelle1!#REF!=L172),COUNTIF($L$3:L172,L172)),1)</f>
        <v>#REF!</v>
      </c>
      <c r="G172" s="139" t="e">
        <f>VLOOKUP(F172,Tabelle1!A:B,2,0)</f>
        <v>#REF!</v>
      </c>
      <c r="H172" s="139" t="e">
        <f>VLOOKUP(F172,Tabelle1!A:B,3,0)</f>
        <v>#REF!</v>
      </c>
      <c r="I172" s="139" t="e">
        <f>VLOOKUP(H172,'BSG-Kürzel'!C:D,2,0)</f>
        <v>#REF!</v>
      </c>
      <c r="J172" s="160" t="e">
        <f>VLOOKUP(F172,Tabelle1!A:B,20,0)</f>
        <v>#REF!</v>
      </c>
      <c r="K172" s="161" t="e">
        <f>VLOOKUP(F172,Tabelle1!A:B,21,0)</f>
        <v>#REF!</v>
      </c>
      <c r="L172" s="162" t="e">
        <f>_xlfn.AGGREGATE(14,6,Tabelle1!#REF!,ROW()-2)</f>
        <v>#REF!</v>
      </c>
      <c r="M172" s="162" t="e">
        <f>VLOOKUP(F172,Tabelle1!A:B,5,0)</f>
        <v>#REF!</v>
      </c>
    </row>
    <row r="173" spans="4:13" x14ac:dyDescent="0.2">
      <c r="D173" s="168" t="e">
        <f t="shared" si="2"/>
        <v>#REF!</v>
      </c>
      <c r="E173" s="139"/>
      <c r="F173" s="143" t="e">
        <f>INDEX(Tabelle1!A:A,_xlfn.AGGREGATE(14,6,ROW(Tabelle1!#REF!)/(Tabelle1!#REF!=L173),COUNTIF($L$3:L173,L173)),1)</f>
        <v>#REF!</v>
      </c>
      <c r="G173" s="139" t="e">
        <f>VLOOKUP(F173,Tabelle1!A:B,2,0)</f>
        <v>#REF!</v>
      </c>
      <c r="H173" s="139" t="e">
        <f>VLOOKUP(F173,Tabelle1!A:B,3,0)</f>
        <v>#REF!</v>
      </c>
      <c r="I173" s="139" t="e">
        <f>VLOOKUP(H173,'BSG-Kürzel'!C:D,2,0)</f>
        <v>#REF!</v>
      </c>
      <c r="J173" s="160" t="e">
        <f>VLOOKUP(F173,Tabelle1!A:B,20,0)</f>
        <v>#REF!</v>
      </c>
      <c r="K173" s="161" t="e">
        <f>VLOOKUP(F173,Tabelle1!A:B,21,0)</f>
        <v>#REF!</v>
      </c>
      <c r="L173" s="162" t="e">
        <f>_xlfn.AGGREGATE(14,6,Tabelle1!#REF!,ROW()-2)</f>
        <v>#REF!</v>
      </c>
      <c r="M173" s="162" t="e">
        <f>VLOOKUP(F173,Tabelle1!A:B,5,0)</f>
        <v>#REF!</v>
      </c>
    </row>
    <row r="174" spans="4:13" x14ac:dyDescent="0.2">
      <c r="D174" s="168" t="e">
        <f t="shared" si="2"/>
        <v>#REF!</v>
      </c>
      <c r="E174" s="139"/>
      <c r="F174" s="143" t="e">
        <f>INDEX(Tabelle1!A:A,_xlfn.AGGREGATE(14,6,ROW(Tabelle1!#REF!)/(Tabelle1!#REF!=L174),COUNTIF($L$3:L174,L174)),1)</f>
        <v>#REF!</v>
      </c>
      <c r="G174" s="139" t="e">
        <f>VLOOKUP(F174,Tabelle1!A:B,2,0)</f>
        <v>#REF!</v>
      </c>
      <c r="H174" s="139" t="e">
        <f>VLOOKUP(F174,Tabelle1!A:B,3,0)</f>
        <v>#REF!</v>
      </c>
      <c r="I174" s="139" t="e">
        <f>VLOOKUP(H174,'BSG-Kürzel'!C:D,2,0)</f>
        <v>#REF!</v>
      </c>
      <c r="J174" s="160" t="e">
        <f>VLOOKUP(F174,Tabelle1!A:B,20,0)</f>
        <v>#REF!</v>
      </c>
      <c r="K174" s="161" t="e">
        <f>VLOOKUP(F174,Tabelle1!A:B,21,0)</f>
        <v>#REF!</v>
      </c>
      <c r="L174" s="162" t="e">
        <f>_xlfn.AGGREGATE(14,6,Tabelle1!#REF!,ROW()-2)</f>
        <v>#REF!</v>
      </c>
      <c r="M174" s="162" t="e">
        <f>VLOOKUP(F174,Tabelle1!A:B,5,0)</f>
        <v>#REF!</v>
      </c>
    </row>
    <row r="175" spans="4:13" x14ac:dyDescent="0.2">
      <c r="D175" s="168" t="e">
        <f t="shared" si="2"/>
        <v>#REF!</v>
      </c>
      <c r="E175" s="139"/>
      <c r="F175" s="143" t="e">
        <f>INDEX(Tabelle1!A:A,_xlfn.AGGREGATE(14,6,ROW(Tabelle1!#REF!)/(Tabelle1!#REF!=L175),COUNTIF($L$3:L175,L175)),1)</f>
        <v>#REF!</v>
      </c>
      <c r="G175" s="139" t="e">
        <f>VLOOKUP(F175,Tabelle1!A:B,2,0)</f>
        <v>#REF!</v>
      </c>
      <c r="H175" s="139" t="e">
        <f>VLOOKUP(F175,Tabelle1!A:B,3,0)</f>
        <v>#REF!</v>
      </c>
      <c r="I175" s="139" t="e">
        <f>VLOOKUP(H175,'BSG-Kürzel'!C:D,2,0)</f>
        <v>#REF!</v>
      </c>
      <c r="J175" s="160" t="e">
        <f>VLOOKUP(F175,Tabelle1!A:B,20,0)</f>
        <v>#REF!</v>
      </c>
      <c r="K175" s="161" t="e">
        <f>VLOOKUP(F175,Tabelle1!A:B,21,0)</f>
        <v>#REF!</v>
      </c>
      <c r="L175" s="162" t="e">
        <f>_xlfn.AGGREGATE(14,6,Tabelle1!#REF!,ROW()-2)</f>
        <v>#REF!</v>
      </c>
      <c r="M175" s="162" t="e">
        <f>VLOOKUP(F175,Tabelle1!A:B,5,0)</f>
        <v>#REF!</v>
      </c>
    </row>
    <row r="176" spans="4:13" x14ac:dyDescent="0.2">
      <c r="D176" s="168" t="e">
        <f t="shared" si="2"/>
        <v>#REF!</v>
      </c>
      <c r="E176" s="139"/>
      <c r="F176" s="143" t="e">
        <f>INDEX(Tabelle1!A:A,_xlfn.AGGREGATE(14,6,ROW(Tabelle1!#REF!)/(Tabelle1!#REF!=L176),COUNTIF($L$3:L176,L176)),1)</f>
        <v>#REF!</v>
      </c>
      <c r="G176" s="139" t="e">
        <f>VLOOKUP(F176,Tabelle1!A:B,2,0)</f>
        <v>#REF!</v>
      </c>
      <c r="H176" s="139" t="e">
        <f>VLOOKUP(F176,Tabelle1!A:B,3,0)</f>
        <v>#REF!</v>
      </c>
      <c r="I176" s="139" t="e">
        <f>VLOOKUP(H176,'BSG-Kürzel'!C:D,2,0)</f>
        <v>#REF!</v>
      </c>
      <c r="J176" s="160" t="e">
        <f>VLOOKUP(F176,Tabelle1!A:B,20,0)</f>
        <v>#REF!</v>
      </c>
      <c r="K176" s="161" t="e">
        <f>VLOOKUP(F176,Tabelle1!A:B,21,0)</f>
        <v>#REF!</v>
      </c>
      <c r="L176" s="162" t="e">
        <f>_xlfn.AGGREGATE(14,6,Tabelle1!#REF!,ROW()-2)</f>
        <v>#REF!</v>
      </c>
      <c r="M176" s="162" t="e">
        <f>VLOOKUP(F176,Tabelle1!A:B,5,0)</f>
        <v>#REF!</v>
      </c>
    </row>
    <row r="177" spans="4:13" x14ac:dyDescent="0.2">
      <c r="D177" s="168" t="e">
        <f t="shared" si="2"/>
        <v>#REF!</v>
      </c>
      <c r="E177" s="139"/>
      <c r="F177" s="143" t="e">
        <f>INDEX(Tabelle1!A:A,_xlfn.AGGREGATE(14,6,ROW(Tabelle1!#REF!)/(Tabelle1!#REF!=L177),COUNTIF($L$3:L177,L177)),1)</f>
        <v>#REF!</v>
      </c>
      <c r="G177" s="139" t="e">
        <f>VLOOKUP(F177,Tabelle1!A:B,2,0)</f>
        <v>#REF!</v>
      </c>
      <c r="H177" s="139" t="e">
        <f>VLOOKUP(F177,Tabelle1!A:B,3,0)</f>
        <v>#REF!</v>
      </c>
      <c r="I177" s="139" t="e">
        <f>VLOOKUP(H177,'BSG-Kürzel'!C:D,2,0)</f>
        <v>#REF!</v>
      </c>
      <c r="J177" s="160" t="e">
        <f>VLOOKUP(F177,Tabelle1!A:B,20,0)</f>
        <v>#REF!</v>
      </c>
      <c r="K177" s="161" t="e">
        <f>VLOOKUP(F177,Tabelle1!A:B,21,0)</f>
        <v>#REF!</v>
      </c>
      <c r="L177" s="162" t="e">
        <f>_xlfn.AGGREGATE(14,6,Tabelle1!#REF!,ROW()-2)</f>
        <v>#REF!</v>
      </c>
      <c r="M177" s="162" t="e">
        <f>VLOOKUP(F177,Tabelle1!A:B,5,0)</f>
        <v>#REF!</v>
      </c>
    </row>
    <row r="178" spans="4:13" x14ac:dyDescent="0.2">
      <c r="D178" s="168" t="e">
        <f t="shared" si="2"/>
        <v>#REF!</v>
      </c>
      <c r="E178" s="139"/>
      <c r="F178" s="143" t="e">
        <f>INDEX(Tabelle1!A:A,_xlfn.AGGREGATE(14,6,ROW(Tabelle1!#REF!)/(Tabelle1!#REF!=L178),COUNTIF($L$3:L178,L178)),1)</f>
        <v>#REF!</v>
      </c>
      <c r="G178" s="139" t="e">
        <f>VLOOKUP(F178,Tabelle1!A:B,2,0)</f>
        <v>#REF!</v>
      </c>
      <c r="H178" s="139" t="e">
        <f>VLOOKUP(F178,Tabelle1!A:B,3,0)</f>
        <v>#REF!</v>
      </c>
      <c r="I178" s="139" t="e">
        <f>VLOOKUP(H178,'BSG-Kürzel'!C:D,2,0)</f>
        <v>#REF!</v>
      </c>
      <c r="J178" s="160" t="e">
        <f>VLOOKUP(F178,Tabelle1!A:B,20,0)</f>
        <v>#REF!</v>
      </c>
      <c r="K178" s="161" t="e">
        <f>VLOOKUP(F178,Tabelle1!A:B,21,0)</f>
        <v>#REF!</v>
      </c>
      <c r="L178" s="162" t="e">
        <f>_xlfn.AGGREGATE(14,6,Tabelle1!#REF!,ROW()-2)</f>
        <v>#REF!</v>
      </c>
      <c r="M178" s="162" t="e">
        <f>VLOOKUP(F178,Tabelle1!A:B,5,0)</f>
        <v>#REF!</v>
      </c>
    </row>
    <row r="179" spans="4:13" x14ac:dyDescent="0.2">
      <c r="D179" s="168" t="e">
        <f t="shared" si="2"/>
        <v>#REF!</v>
      </c>
      <c r="E179" s="139"/>
      <c r="F179" s="143" t="e">
        <f>INDEX(Tabelle1!A:A,_xlfn.AGGREGATE(14,6,ROW(Tabelle1!#REF!)/(Tabelle1!#REF!=L179),COUNTIF($L$3:L179,L179)),1)</f>
        <v>#REF!</v>
      </c>
      <c r="G179" s="139" t="e">
        <f>VLOOKUP(F179,Tabelle1!A:B,2,0)</f>
        <v>#REF!</v>
      </c>
      <c r="H179" s="139" t="e">
        <f>VLOOKUP(F179,Tabelle1!A:B,3,0)</f>
        <v>#REF!</v>
      </c>
      <c r="I179" s="139" t="e">
        <f>VLOOKUP(H179,'BSG-Kürzel'!C:D,2,0)</f>
        <v>#REF!</v>
      </c>
      <c r="J179" s="160" t="e">
        <f>VLOOKUP(F179,Tabelle1!A:B,20,0)</f>
        <v>#REF!</v>
      </c>
      <c r="K179" s="161" t="e">
        <f>VLOOKUP(F179,Tabelle1!A:B,21,0)</f>
        <v>#REF!</v>
      </c>
      <c r="L179" s="162" t="e">
        <f>_xlfn.AGGREGATE(14,6,Tabelle1!#REF!,ROW()-2)</f>
        <v>#REF!</v>
      </c>
      <c r="M179" s="162" t="e">
        <f>VLOOKUP(F179,Tabelle1!A:B,5,0)</f>
        <v>#REF!</v>
      </c>
    </row>
    <row r="180" spans="4:13" x14ac:dyDescent="0.2">
      <c r="D180" s="168" t="e">
        <f t="shared" si="2"/>
        <v>#REF!</v>
      </c>
      <c r="E180" s="139"/>
      <c r="F180" s="143" t="e">
        <f>INDEX(Tabelle1!A:A,_xlfn.AGGREGATE(14,6,ROW(Tabelle1!#REF!)/(Tabelle1!#REF!=L180),COUNTIF($L$3:L180,L180)),1)</f>
        <v>#REF!</v>
      </c>
      <c r="G180" s="139" t="e">
        <f>VLOOKUP(F180,Tabelle1!A:B,2,0)</f>
        <v>#REF!</v>
      </c>
      <c r="H180" s="139" t="e">
        <f>VLOOKUP(F180,Tabelle1!A:B,3,0)</f>
        <v>#REF!</v>
      </c>
      <c r="I180" s="139" t="e">
        <f>VLOOKUP(H180,'BSG-Kürzel'!C:D,2,0)</f>
        <v>#REF!</v>
      </c>
      <c r="J180" s="160" t="e">
        <f>VLOOKUP(F180,Tabelle1!A:B,20,0)</f>
        <v>#REF!</v>
      </c>
      <c r="K180" s="161" t="e">
        <f>VLOOKUP(F180,Tabelle1!A:B,21,0)</f>
        <v>#REF!</v>
      </c>
      <c r="L180" s="162" t="e">
        <f>_xlfn.AGGREGATE(14,6,Tabelle1!#REF!,ROW()-2)</f>
        <v>#REF!</v>
      </c>
      <c r="M180" s="162" t="e">
        <f>VLOOKUP(F180,Tabelle1!A:B,5,0)</f>
        <v>#REF!</v>
      </c>
    </row>
    <row r="181" spans="4:13" x14ac:dyDescent="0.2">
      <c r="D181" s="168" t="e">
        <f t="shared" si="2"/>
        <v>#REF!</v>
      </c>
      <c r="E181" s="139"/>
      <c r="F181" s="143" t="e">
        <f>INDEX(Tabelle1!A:A,_xlfn.AGGREGATE(14,6,ROW(Tabelle1!#REF!)/(Tabelle1!#REF!=L181),COUNTIF($L$3:L181,L181)),1)</f>
        <v>#REF!</v>
      </c>
      <c r="G181" s="139" t="e">
        <f>VLOOKUP(F181,Tabelle1!A:B,2,0)</f>
        <v>#REF!</v>
      </c>
      <c r="H181" s="139" t="e">
        <f>VLOOKUP(F181,Tabelle1!A:B,3,0)</f>
        <v>#REF!</v>
      </c>
      <c r="I181" s="139" t="e">
        <f>VLOOKUP(H181,'BSG-Kürzel'!C:D,2,0)</f>
        <v>#REF!</v>
      </c>
      <c r="J181" s="160" t="e">
        <f>VLOOKUP(F181,Tabelle1!A:B,20,0)</f>
        <v>#REF!</v>
      </c>
      <c r="K181" s="161" t="e">
        <f>VLOOKUP(F181,Tabelle1!A:B,21,0)</f>
        <v>#REF!</v>
      </c>
      <c r="L181" s="162" t="e">
        <f>_xlfn.AGGREGATE(14,6,Tabelle1!#REF!,ROW()-2)</f>
        <v>#REF!</v>
      </c>
      <c r="M181" s="162" t="e">
        <f>VLOOKUP(F181,Tabelle1!A:B,5,0)</f>
        <v>#REF!</v>
      </c>
    </row>
    <row r="182" spans="4:13" x14ac:dyDescent="0.2">
      <c r="D182" s="168" t="e">
        <f t="shared" si="2"/>
        <v>#REF!</v>
      </c>
      <c r="E182" s="139"/>
      <c r="F182" s="143" t="e">
        <f>INDEX(Tabelle1!A:A,_xlfn.AGGREGATE(14,6,ROW(Tabelle1!#REF!)/(Tabelle1!#REF!=L182),COUNTIF($L$3:L182,L182)),1)</f>
        <v>#REF!</v>
      </c>
      <c r="G182" s="139" t="e">
        <f>VLOOKUP(F182,Tabelle1!A:B,2,0)</f>
        <v>#REF!</v>
      </c>
      <c r="H182" s="139" t="e">
        <f>VLOOKUP(F182,Tabelle1!A:B,3,0)</f>
        <v>#REF!</v>
      </c>
      <c r="I182" s="139" t="e">
        <f>VLOOKUP(H182,'BSG-Kürzel'!C:D,2,0)</f>
        <v>#REF!</v>
      </c>
      <c r="J182" s="160" t="e">
        <f>VLOOKUP(F182,Tabelle1!A:B,20,0)</f>
        <v>#REF!</v>
      </c>
      <c r="K182" s="161" t="e">
        <f>VLOOKUP(F182,Tabelle1!A:B,21,0)</f>
        <v>#REF!</v>
      </c>
      <c r="L182" s="162" t="e">
        <f>_xlfn.AGGREGATE(14,6,Tabelle1!#REF!,ROW()-2)</f>
        <v>#REF!</v>
      </c>
      <c r="M182" s="162" t="e">
        <f>VLOOKUP(F182,Tabelle1!A:B,5,0)</f>
        <v>#REF!</v>
      </c>
    </row>
    <row r="183" spans="4:13" x14ac:dyDescent="0.2">
      <c r="D183" s="168" t="e">
        <f t="shared" si="2"/>
        <v>#REF!</v>
      </c>
      <c r="E183" s="139"/>
      <c r="F183" s="143" t="e">
        <f>INDEX(Tabelle1!A:A,_xlfn.AGGREGATE(14,6,ROW(Tabelle1!#REF!)/(Tabelle1!#REF!=L183),COUNTIF($L$3:L183,L183)),1)</f>
        <v>#REF!</v>
      </c>
      <c r="G183" s="139" t="e">
        <f>VLOOKUP(F183,Tabelle1!A:B,2,0)</f>
        <v>#REF!</v>
      </c>
      <c r="H183" s="139" t="e">
        <f>VLOOKUP(F183,Tabelle1!A:B,3,0)</f>
        <v>#REF!</v>
      </c>
      <c r="I183" s="139" t="e">
        <f>VLOOKUP(H183,'BSG-Kürzel'!C:D,2,0)</f>
        <v>#REF!</v>
      </c>
      <c r="J183" s="160" t="e">
        <f>VLOOKUP(F183,Tabelle1!A:B,20,0)</f>
        <v>#REF!</v>
      </c>
      <c r="K183" s="161" t="e">
        <f>VLOOKUP(F183,Tabelle1!A:B,21,0)</f>
        <v>#REF!</v>
      </c>
      <c r="L183" s="162" t="e">
        <f>_xlfn.AGGREGATE(14,6,Tabelle1!#REF!,ROW()-2)</f>
        <v>#REF!</v>
      </c>
      <c r="M183" s="162" t="e">
        <f>VLOOKUP(F183,Tabelle1!A:B,5,0)</f>
        <v>#REF!</v>
      </c>
    </row>
    <row r="184" spans="4:13" x14ac:dyDescent="0.2">
      <c r="D184" s="168" t="e">
        <f t="shared" si="2"/>
        <v>#REF!</v>
      </c>
      <c r="E184" s="139"/>
      <c r="F184" s="143" t="e">
        <f>INDEX(Tabelle1!A:A,_xlfn.AGGREGATE(14,6,ROW(Tabelle1!#REF!)/(Tabelle1!#REF!=L184),COUNTIF($L$3:L184,L184)),1)</f>
        <v>#REF!</v>
      </c>
      <c r="G184" s="139" t="e">
        <f>VLOOKUP(F184,Tabelle1!A:B,2,0)</f>
        <v>#REF!</v>
      </c>
      <c r="H184" s="139" t="e">
        <f>VLOOKUP(F184,Tabelle1!A:B,3,0)</f>
        <v>#REF!</v>
      </c>
      <c r="I184" s="139" t="e">
        <f>VLOOKUP(H184,'BSG-Kürzel'!C:D,2,0)</f>
        <v>#REF!</v>
      </c>
      <c r="J184" s="160" t="e">
        <f>VLOOKUP(F184,Tabelle1!A:B,20,0)</f>
        <v>#REF!</v>
      </c>
      <c r="K184" s="161" t="e">
        <f>VLOOKUP(F184,Tabelle1!A:B,21,0)</f>
        <v>#REF!</v>
      </c>
      <c r="L184" s="162" t="e">
        <f>_xlfn.AGGREGATE(14,6,Tabelle1!#REF!,ROW()-2)</f>
        <v>#REF!</v>
      </c>
      <c r="M184" s="162" t="e">
        <f>VLOOKUP(F184,Tabelle1!A:B,5,0)</f>
        <v>#REF!</v>
      </c>
    </row>
    <row r="185" spans="4:13" x14ac:dyDescent="0.2">
      <c r="D185" s="168" t="e">
        <f t="shared" si="2"/>
        <v>#REF!</v>
      </c>
      <c r="E185" s="139"/>
      <c r="F185" s="143" t="e">
        <f>INDEX(Tabelle1!A:A,_xlfn.AGGREGATE(14,6,ROW(Tabelle1!#REF!)/(Tabelle1!#REF!=L185),COUNTIF($L$3:L185,L185)),1)</f>
        <v>#REF!</v>
      </c>
      <c r="G185" s="139" t="e">
        <f>VLOOKUP(F185,Tabelle1!A:B,2,0)</f>
        <v>#REF!</v>
      </c>
      <c r="H185" s="139" t="e">
        <f>VLOOKUP(F185,Tabelle1!A:B,3,0)</f>
        <v>#REF!</v>
      </c>
      <c r="I185" s="139" t="e">
        <f>VLOOKUP(H185,'BSG-Kürzel'!C:D,2,0)</f>
        <v>#REF!</v>
      </c>
      <c r="J185" s="160" t="e">
        <f>VLOOKUP(F185,Tabelle1!A:B,20,0)</f>
        <v>#REF!</v>
      </c>
      <c r="K185" s="161" t="e">
        <f>VLOOKUP(F185,Tabelle1!A:B,21,0)</f>
        <v>#REF!</v>
      </c>
      <c r="L185" s="162" t="e">
        <f>_xlfn.AGGREGATE(14,6,Tabelle1!#REF!,ROW()-2)</f>
        <v>#REF!</v>
      </c>
      <c r="M185" s="162" t="e">
        <f>VLOOKUP(F185,Tabelle1!A:B,5,0)</f>
        <v>#REF!</v>
      </c>
    </row>
    <row r="186" spans="4:13" x14ac:dyDescent="0.2">
      <c r="D186" s="168" t="e">
        <f t="shared" si="2"/>
        <v>#REF!</v>
      </c>
      <c r="E186" s="139"/>
      <c r="F186" s="143" t="e">
        <f>INDEX(Tabelle1!A:A,_xlfn.AGGREGATE(14,6,ROW(Tabelle1!#REF!)/(Tabelle1!#REF!=L186),COUNTIF($L$3:L186,L186)),1)</f>
        <v>#REF!</v>
      </c>
      <c r="G186" s="139" t="e">
        <f>VLOOKUP(F186,Tabelle1!A:B,2,0)</f>
        <v>#REF!</v>
      </c>
      <c r="H186" s="139" t="e">
        <f>VLOOKUP(F186,Tabelle1!A:B,3,0)</f>
        <v>#REF!</v>
      </c>
      <c r="I186" s="139" t="e">
        <f>VLOOKUP(H186,'BSG-Kürzel'!C:D,2,0)</f>
        <v>#REF!</v>
      </c>
      <c r="J186" s="160" t="e">
        <f>VLOOKUP(F186,Tabelle1!A:B,20,0)</f>
        <v>#REF!</v>
      </c>
      <c r="K186" s="161" t="e">
        <f>VLOOKUP(F186,Tabelle1!A:B,21,0)</f>
        <v>#REF!</v>
      </c>
      <c r="L186" s="162" t="e">
        <f>_xlfn.AGGREGATE(14,6,Tabelle1!#REF!,ROW()-2)</f>
        <v>#REF!</v>
      </c>
      <c r="M186" s="162" t="e">
        <f>VLOOKUP(F186,Tabelle1!A:B,5,0)</f>
        <v>#REF!</v>
      </c>
    </row>
    <row r="187" spans="4:13" x14ac:dyDescent="0.2">
      <c r="D187" s="168" t="e">
        <f t="shared" si="2"/>
        <v>#REF!</v>
      </c>
      <c r="E187" s="139"/>
      <c r="F187" s="143" t="e">
        <f>INDEX(Tabelle1!A:A,_xlfn.AGGREGATE(14,6,ROW(Tabelle1!#REF!)/(Tabelle1!#REF!=L187),COUNTIF($L$3:L187,L187)),1)</f>
        <v>#REF!</v>
      </c>
      <c r="G187" s="139" t="e">
        <f>VLOOKUP(F187,Tabelle1!A:B,2,0)</f>
        <v>#REF!</v>
      </c>
      <c r="H187" s="139" t="e">
        <f>VLOOKUP(F187,Tabelle1!A:B,3,0)</f>
        <v>#REF!</v>
      </c>
      <c r="I187" s="139" t="e">
        <f>VLOOKUP(H187,'BSG-Kürzel'!C:D,2,0)</f>
        <v>#REF!</v>
      </c>
      <c r="J187" s="160" t="e">
        <f>VLOOKUP(F187,Tabelle1!A:B,20,0)</f>
        <v>#REF!</v>
      </c>
      <c r="K187" s="161" t="e">
        <f>VLOOKUP(F187,Tabelle1!A:B,21,0)</f>
        <v>#REF!</v>
      </c>
      <c r="L187" s="162" t="e">
        <f>_xlfn.AGGREGATE(14,6,Tabelle1!#REF!,ROW()-2)</f>
        <v>#REF!</v>
      </c>
      <c r="M187" s="162" t="e">
        <f>VLOOKUP(F187,Tabelle1!A:B,5,0)</f>
        <v>#REF!</v>
      </c>
    </row>
    <row r="188" spans="4:13" x14ac:dyDescent="0.2">
      <c r="D188" s="168" t="e">
        <f t="shared" si="2"/>
        <v>#REF!</v>
      </c>
      <c r="E188" s="139"/>
      <c r="F188" s="143" t="e">
        <f>INDEX(Tabelle1!A:A,_xlfn.AGGREGATE(14,6,ROW(Tabelle1!#REF!)/(Tabelle1!#REF!=L188),COUNTIF($L$3:L188,L188)),1)</f>
        <v>#REF!</v>
      </c>
      <c r="G188" s="139" t="e">
        <f>VLOOKUP(F188,Tabelle1!A:B,2,0)</f>
        <v>#REF!</v>
      </c>
      <c r="H188" s="139" t="e">
        <f>VLOOKUP(F188,Tabelle1!A:B,3,0)</f>
        <v>#REF!</v>
      </c>
      <c r="I188" s="139" t="e">
        <f>VLOOKUP(H188,'BSG-Kürzel'!C:D,2,0)</f>
        <v>#REF!</v>
      </c>
      <c r="J188" s="160" t="e">
        <f>VLOOKUP(F188,Tabelle1!A:B,20,0)</f>
        <v>#REF!</v>
      </c>
      <c r="K188" s="161" t="e">
        <f>VLOOKUP(F188,Tabelle1!A:B,21,0)</f>
        <v>#REF!</v>
      </c>
      <c r="L188" s="162" t="e">
        <f>_xlfn.AGGREGATE(14,6,Tabelle1!#REF!,ROW()-2)</f>
        <v>#REF!</v>
      </c>
      <c r="M188" s="162" t="e">
        <f>VLOOKUP(F188,Tabelle1!A:B,5,0)</f>
        <v>#REF!</v>
      </c>
    </row>
    <row r="189" spans="4:13" x14ac:dyDescent="0.2">
      <c r="D189" s="168" t="e">
        <f t="shared" si="2"/>
        <v>#REF!</v>
      </c>
      <c r="E189" s="139"/>
      <c r="F189" s="143" t="e">
        <f>INDEX(Tabelle1!A:A,_xlfn.AGGREGATE(14,6,ROW(Tabelle1!#REF!)/(Tabelle1!#REF!=L189),COUNTIF($L$3:L189,L189)),1)</f>
        <v>#REF!</v>
      </c>
      <c r="G189" s="139" t="e">
        <f>VLOOKUP(F189,Tabelle1!A:B,2,0)</f>
        <v>#REF!</v>
      </c>
      <c r="H189" s="139" t="e">
        <f>VLOOKUP(F189,Tabelle1!A:B,3,0)</f>
        <v>#REF!</v>
      </c>
      <c r="I189" s="139" t="e">
        <f>VLOOKUP(H189,'BSG-Kürzel'!C:D,2,0)</f>
        <v>#REF!</v>
      </c>
      <c r="J189" s="160" t="e">
        <f>VLOOKUP(F189,Tabelle1!A:B,20,0)</f>
        <v>#REF!</v>
      </c>
      <c r="K189" s="161" t="e">
        <f>VLOOKUP(F189,Tabelle1!A:B,21,0)</f>
        <v>#REF!</v>
      </c>
      <c r="L189" s="162" t="e">
        <f>_xlfn.AGGREGATE(14,6,Tabelle1!#REF!,ROW()-2)</f>
        <v>#REF!</v>
      </c>
      <c r="M189" s="162" t="e">
        <f>VLOOKUP(F189,Tabelle1!A:B,5,0)</f>
        <v>#REF!</v>
      </c>
    </row>
    <row r="190" spans="4:13" x14ac:dyDescent="0.2">
      <c r="D190" s="168" t="e">
        <f t="shared" si="2"/>
        <v>#REF!</v>
      </c>
      <c r="E190" s="139"/>
      <c r="F190" s="143" t="e">
        <f>INDEX(Tabelle1!A:A,_xlfn.AGGREGATE(14,6,ROW(Tabelle1!#REF!)/(Tabelle1!#REF!=L190),COUNTIF($L$3:L190,L190)),1)</f>
        <v>#REF!</v>
      </c>
      <c r="G190" s="139" t="e">
        <f>VLOOKUP(F190,Tabelle1!A:B,2,0)</f>
        <v>#REF!</v>
      </c>
      <c r="H190" s="139" t="e">
        <f>VLOOKUP(F190,Tabelle1!A:B,3,0)</f>
        <v>#REF!</v>
      </c>
      <c r="I190" s="139" t="e">
        <f>VLOOKUP(H190,'BSG-Kürzel'!C:D,2,0)</f>
        <v>#REF!</v>
      </c>
      <c r="J190" s="160" t="e">
        <f>VLOOKUP(F190,Tabelle1!A:B,20,0)</f>
        <v>#REF!</v>
      </c>
      <c r="K190" s="161" t="e">
        <f>VLOOKUP(F190,Tabelle1!A:B,21,0)</f>
        <v>#REF!</v>
      </c>
      <c r="L190" s="162" t="e">
        <f>_xlfn.AGGREGATE(14,6,Tabelle1!#REF!,ROW()-2)</f>
        <v>#REF!</v>
      </c>
      <c r="M190" s="162" t="e">
        <f>VLOOKUP(F190,Tabelle1!A:B,5,0)</f>
        <v>#REF!</v>
      </c>
    </row>
    <row r="191" spans="4:13" x14ac:dyDescent="0.2">
      <c r="D191" s="168" t="e">
        <f t="shared" si="2"/>
        <v>#REF!</v>
      </c>
      <c r="E191" s="139"/>
      <c r="F191" s="143" t="e">
        <f>INDEX(Tabelle1!A:A,_xlfn.AGGREGATE(14,6,ROW(Tabelle1!#REF!)/(Tabelle1!#REF!=L191),COUNTIF($L$3:L191,L191)),1)</f>
        <v>#REF!</v>
      </c>
      <c r="G191" s="139" t="e">
        <f>VLOOKUP(F191,Tabelle1!A:B,2,0)</f>
        <v>#REF!</v>
      </c>
      <c r="H191" s="139" t="e">
        <f>VLOOKUP(F191,Tabelle1!A:B,3,0)</f>
        <v>#REF!</v>
      </c>
      <c r="I191" s="139" t="e">
        <f>VLOOKUP(H191,'BSG-Kürzel'!C:D,2,0)</f>
        <v>#REF!</v>
      </c>
      <c r="J191" s="160" t="e">
        <f>VLOOKUP(F191,Tabelle1!A:B,20,0)</f>
        <v>#REF!</v>
      </c>
      <c r="K191" s="161" t="e">
        <f>VLOOKUP(F191,Tabelle1!A:B,21,0)</f>
        <v>#REF!</v>
      </c>
      <c r="L191" s="162" t="e">
        <f>_xlfn.AGGREGATE(14,6,Tabelle1!#REF!,ROW()-2)</f>
        <v>#REF!</v>
      </c>
      <c r="M191" s="162" t="e">
        <f>VLOOKUP(F191,Tabelle1!A:B,5,0)</f>
        <v>#REF!</v>
      </c>
    </row>
    <row r="192" spans="4:13" x14ac:dyDescent="0.2">
      <c r="D192" s="168" t="e">
        <f t="shared" si="2"/>
        <v>#REF!</v>
      </c>
      <c r="E192" s="139"/>
      <c r="F192" s="143" t="e">
        <f>INDEX(Tabelle1!A:A,_xlfn.AGGREGATE(14,6,ROW(Tabelle1!#REF!)/(Tabelle1!#REF!=L192),COUNTIF($L$3:L192,L192)),1)</f>
        <v>#REF!</v>
      </c>
      <c r="G192" s="139" t="e">
        <f>VLOOKUP(F192,Tabelle1!A:B,2,0)</f>
        <v>#REF!</v>
      </c>
      <c r="H192" s="139" t="e">
        <f>VLOOKUP(F192,Tabelle1!A:B,3,0)</f>
        <v>#REF!</v>
      </c>
      <c r="I192" s="139" t="e">
        <f>VLOOKUP(H192,'BSG-Kürzel'!C:D,2,0)</f>
        <v>#REF!</v>
      </c>
      <c r="J192" s="160" t="e">
        <f>VLOOKUP(F192,Tabelle1!A:B,20,0)</f>
        <v>#REF!</v>
      </c>
      <c r="K192" s="161" t="e">
        <f>VLOOKUP(F192,Tabelle1!A:B,21,0)</f>
        <v>#REF!</v>
      </c>
      <c r="L192" s="162" t="e">
        <f>_xlfn.AGGREGATE(14,6,Tabelle1!#REF!,ROW()-2)</f>
        <v>#REF!</v>
      </c>
      <c r="M192" s="162" t="e">
        <f>VLOOKUP(F192,Tabelle1!A:B,5,0)</f>
        <v>#REF!</v>
      </c>
    </row>
    <row r="193" spans="4:13" x14ac:dyDescent="0.2">
      <c r="D193" s="168" t="e">
        <f t="shared" si="2"/>
        <v>#REF!</v>
      </c>
      <c r="E193" s="139"/>
      <c r="F193" s="143" t="e">
        <f>INDEX(Tabelle1!A:A,_xlfn.AGGREGATE(14,6,ROW(Tabelle1!#REF!)/(Tabelle1!#REF!=L193),COUNTIF($L$3:L193,L193)),1)</f>
        <v>#REF!</v>
      </c>
      <c r="G193" s="139" t="e">
        <f>VLOOKUP(F193,Tabelle1!A:B,2,0)</f>
        <v>#REF!</v>
      </c>
      <c r="H193" s="139" t="e">
        <f>VLOOKUP(F193,Tabelle1!A:B,3,0)</f>
        <v>#REF!</v>
      </c>
      <c r="I193" s="139" t="e">
        <f>VLOOKUP(H193,'BSG-Kürzel'!C:D,2,0)</f>
        <v>#REF!</v>
      </c>
      <c r="J193" s="160" t="e">
        <f>VLOOKUP(F193,Tabelle1!A:B,20,0)</f>
        <v>#REF!</v>
      </c>
      <c r="K193" s="161" t="e">
        <f>VLOOKUP(F193,Tabelle1!A:B,21,0)</f>
        <v>#REF!</v>
      </c>
      <c r="L193" s="162" t="e">
        <f>_xlfn.AGGREGATE(14,6,Tabelle1!#REF!,ROW()-2)</f>
        <v>#REF!</v>
      </c>
      <c r="M193" s="162" t="e">
        <f>VLOOKUP(F193,Tabelle1!A:B,5,0)</f>
        <v>#REF!</v>
      </c>
    </row>
    <row r="194" spans="4:13" x14ac:dyDescent="0.2">
      <c r="D194" s="168" t="e">
        <f t="shared" si="2"/>
        <v>#REF!</v>
      </c>
      <c r="E194" s="139"/>
      <c r="F194" s="143" t="e">
        <f>INDEX(Tabelle1!A:A,_xlfn.AGGREGATE(14,6,ROW(Tabelle1!#REF!)/(Tabelle1!#REF!=L194),COUNTIF($L$3:L194,L194)),1)</f>
        <v>#REF!</v>
      </c>
      <c r="G194" s="139" t="e">
        <f>VLOOKUP(F194,Tabelle1!A:B,2,0)</f>
        <v>#REF!</v>
      </c>
      <c r="H194" s="139" t="e">
        <f>VLOOKUP(F194,Tabelle1!A:B,3,0)</f>
        <v>#REF!</v>
      </c>
      <c r="I194" s="139" t="e">
        <f>VLOOKUP(H194,'BSG-Kürzel'!C:D,2,0)</f>
        <v>#REF!</v>
      </c>
      <c r="J194" s="160" t="e">
        <f>VLOOKUP(F194,Tabelle1!A:B,20,0)</f>
        <v>#REF!</v>
      </c>
      <c r="K194" s="161" t="e">
        <f>VLOOKUP(F194,Tabelle1!A:B,21,0)</f>
        <v>#REF!</v>
      </c>
      <c r="L194" s="162" t="e">
        <f>_xlfn.AGGREGATE(14,6,Tabelle1!#REF!,ROW()-2)</f>
        <v>#REF!</v>
      </c>
      <c r="M194" s="162" t="e">
        <f>VLOOKUP(F194,Tabelle1!A:B,5,0)</f>
        <v>#REF!</v>
      </c>
    </row>
    <row r="195" spans="4:13" x14ac:dyDescent="0.2">
      <c r="D195" s="168" t="e">
        <f t="shared" ref="D195:D258" si="3">RANK(L195,L:L)</f>
        <v>#REF!</v>
      </c>
      <c r="E195" s="139"/>
      <c r="F195" s="143" t="e">
        <f>INDEX(Tabelle1!A:A,_xlfn.AGGREGATE(14,6,ROW(Tabelle1!#REF!)/(Tabelle1!#REF!=L195),COUNTIF($L$3:L195,L195)),1)</f>
        <v>#REF!</v>
      </c>
      <c r="G195" s="139" t="e">
        <f>VLOOKUP(F195,Tabelle1!A:B,2,0)</f>
        <v>#REF!</v>
      </c>
      <c r="H195" s="139" t="e">
        <f>VLOOKUP(F195,Tabelle1!A:B,3,0)</f>
        <v>#REF!</v>
      </c>
      <c r="I195" s="139" t="e">
        <f>VLOOKUP(H195,'BSG-Kürzel'!C:D,2,0)</f>
        <v>#REF!</v>
      </c>
      <c r="J195" s="160" t="e">
        <f>VLOOKUP(F195,Tabelle1!A:B,20,0)</f>
        <v>#REF!</v>
      </c>
      <c r="K195" s="161" t="e">
        <f>VLOOKUP(F195,Tabelle1!A:B,21,0)</f>
        <v>#REF!</v>
      </c>
      <c r="L195" s="162" t="e">
        <f>_xlfn.AGGREGATE(14,6,Tabelle1!#REF!,ROW()-2)</f>
        <v>#REF!</v>
      </c>
      <c r="M195" s="162" t="e">
        <f>VLOOKUP(F195,Tabelle1!A:B,5,0)</f>
        <v>#REF!</v>
      </c>
    </row>
    <row r="196" spans="4:13" x14ac:dyDescent="0.2">
      <c r="D196" s="168" t="e">
        <f t="shared" si="3"/>
        <v>#REF!</v>
      </c>
      <c r="E196" s="139"/>
      <c r="F196" s="143" t="e">
        <f>INDEX(Tabelle1!A:A,_xlfn.AGGREGATE(14,6,ROW(Tabelle1!#REF!)/(Tabelle1!#REF!=L196),COUNTIF($L$3:L196,L196)),1)</f>
        <v>#REF!</v>
      </c>
      <c r="G196" s="139" t="e">
        <f>VLOOKUP(F196,Tabelle1!A:B,2,0)</f>
        <v>#REF!</v>
      </c>
      <c r="H196" s="139" t="e">
        <f>VLOOKUP(F196,Tabelle1!A:B,3,0)</f>
        <v>#REF!</v>
      </c>
      <c r="I196" s="139" t="e">
        <f>VLOOKUP(H196,'BSG-Kürzel'!C:D,2,0)</f>
        <v>#REF!</v>
      </c>
      <c r="J196" s="160" t="e">
        <f>VLOOKUP(F196,Tabelle1!A:B,20,0)</f>
        <v>#REF!</v>
      </c>
      <c r="K196" s="161" t="e">
        <f>VLOOKUP(F196,Tabelle1!A:B,21,0)</f>
        <v>#REF!</v>
      </c>
      <c r="L196" s="162" t="e">
        <f>_xlfn.AGGREGATE(14,6,Tabelle1!#REF!,ROW()-2)</f>
        <v>#REF!</v>
      </c>
      <c r="M196" s="162" t="e">
        <f>VLOOKUP(F196,Tabelle1!A:B,5,0)</f>
        <v>#REF!</v>
      </c>
    </row>
    <row r="197" spans="4:13" x14ac:dyDescent="0.2">
      <c r="D197" s="168" t="e">
        <f t="shared" si="3"/>
        <v>#REF!</v>
      </c>
      <c r="E197" s="139"/>
      <c r="F197" s="143" t="e">
        <f>INDEX(Tabelle1!A:A,_xlfn.AGGREGATE(14,6,ROW(Tabelle1!#REF!)/(Tabelle1!#REF!=L197),COUNTIF($L$3:L197,L197)),1)</f>
        <v>#REF!</v>
      </c>
      <c r="G197" s="139" t="e">
        <f>VLOOKUP(F197,Tabelle1!A:B,2,0)</f>
        <v>#REF!</v>
      </c>
      <c r="H197" s="139" t="e">
        <f>VLOOKUP(F197,Tabelle1!A:B,3,0)</f>
        <v>#REF!</v>
      </c>
      <c r="I197" s="139" t="e">
        <f>VLOOKUP(H197,'BSG-Kürzel'!C:D,2,0)</f>
        <v>#REF!</v>
      </c>
      <c r="J197" s="160" t="e">
        <f>VLOOKUP(F197,Tabelle1!A:B,20,0)</f>
        <v>#REF!</v>
      </c>
      <c r="K197" s="161" t="e">
        <f>VLOOKUP(F197,Tabelle1!A:B,21,0)</f>
        <v>#REF!</v>
      </c>
      <c r="L197" s="162" t="e">
        <f>_xlfn.AGGREGATE(14,6,Tabelle1!#REF!,ROW()-2)</f>
        <v>#REF!</v>
      </c>
      <c r="M197" s="162" t="e">
        <f>VLOOKUP(F197,Tabelle1!A:B,5,0)</f>
        <v>#REF!</v>
      </c>
    </row>
    <row r="198" spans="4:13" x14ac:dyDescent="0.2">
      <c r="D198" s="168" t="e">
        <f t="shared" si="3"/>
        <v>#REF!</v>
      </c>
      <c r="E198" s="139"/>
      <c r="F198" s="143" t="e">
        <f>INDEX(Tabelle1!A:A,_xlfn.AGGREGATE(14,6,ROW(Tabelle1!#REF!)/(Tabelle1!#REF!=L198),COUNTIF($L$3:L198,L198)),1)</f>
        <v>#REF!</v>
      </c>
      <c r="G198" s="139" t="e">
        <f>VLOOKUP(F198,Tabelle1!A:B,2,0)</f>
        <v>#REF!</v>
      </c>
      <c r="H198" s="139" t="e">
        <f>VLOOKUP(F198,Tabelle1!A:B,3,0)</f>
        <v>#REF!</v>
      </c>
      <c r="I198" s="139" t="e">
        <f>VLOOKUP(H198,'BSG-Kürzel'!C:D,2,0)</f>
        <v>#REF!</v>
      </c>
      <c r="J198" s="160" t="e">
        <f>VLOOKUP(F198,Tabelle1!A:B,20,0)</f>
        <v>#REF!</v>
      </c>
      <c r="K198" s="161" t="e">
        <f>VLOOKUP(F198,Tabelle1!A:B,21,0)</f>
        <v>#REF!</v>
      </c>
      <c r="L198" s="162" t="e">
        <f>_xlfn.AGGREGATE(14,6,Tabelle1!#REF!,ROW()-2)</f>
        <v>#REF!</v>
      </c>
      <c r="M198" s="162" t="e">
        <f>VLOOKUP(F198,Tabelle1!A:B,5,0)</f>
        <v>#REF!</v>
      </c>
    </row>
    <row r="199" spans="4:13" x14ac:dyDescent="0.2">
      <c r="D199" s="168" t="e">
        <f t="shared" si="3"/>
        <v>#REF!</v>
      </c>
      <c r="E199" s="139"/>
      <c r="F199" s="143" t="e">
        <f>INDEX(Tabelle1!A:A,_xlfn.AGGREGATE(14,6,ROW(Tabelle1!#REF!)/(Tabelle1!#REF!=L199),COUNTIF($L$3:L199,L199)),1)</f>
        <v>#REF!</v>
      </c>
      <c r="G199" s="139" t="e">
        <f>VLOOKUP(F199,Tabelle1!A:B,2,0)</f>
        <v>#REF!</v>
      </c>
      <c r="H199" s="139" t="e">
        <f>VLOOKUP(F199,Tabelle1!A:B,3,0)</f>
        <v>#REF!</v>
      </c>
      <c r="I199" s="139" t="e">
        <f>VLOOKUP(H199,'BSG-Kürzel'!C:D,2,0)</f>
        <v>#REF!</v>
      </c>
      <c r="J199" s="160" t="e">
        <f>VLOOKUP(F199,Tabelle1!A:B,20,0)</f>
        <v>#REF!</v>
      </c>
      <c r="K199" s="161" t="e">
        <f>VLOOKUP(F199,Tabelle1!A:B,21,0)</f>
        <v>#REF!</v>
      </c>
      <c r="L199" s="162" t="e">
        <f>_xlfn.AGGREGATE(14,6,Tabelle1!#REF!,ROW()-2)</f>
        <v>#REF!</v>
      </c>
      <c r="M199" s="162" t="e">
        <f>VLOOKUP(F199,Tabelle1!A:B,5,0)</f>
        <v>#REF!</v>
      </c>
    </row>
    <row r="200" spans="4:13" x14ac:dyDescent="0.2">
      <c r="D200" s="168" t="e">
        <f t="shared" si="3"/>
        <v>#REF!</v>
      </c>
      <c r="E200" s="139"/>
      <c r="F200" s="143" t="e">
        <f>INDEX(Tabelle1!A:A,_xlfn.AGGREGATE(14,6,ROW(Tabelle1!#REF!)/(Tabelle1!#REF!=L200),COUNTIF($L$3:L200,L200)),1)</f>
        <v>#REF!</v>
      </c>
      <c r="G200" s="139" t="e">
        <f>VLOOKUP(F200,Tabelle1!A:B,2,0)</f>
        <v>#REF!</v>
      </c>
      <c r="H200" s="139" t="e">
        <f>VLOOKUP(F200,Tabelle1!A:B,3,0)</f>
        <v>#REF!</v>
      </c>
      <c r="I200" s="139" t="e">
        <f>VLOOKUP(H200,'BSG-Kürzel'!C:D,2,0)</f>
        <v>#REF!</v>
      </c>
      <c r="J200" s="160" t="e">
        <f>VLOOKUP(F200,Tabelle1!A:B,20,0)</f>
        <v>#REF!</v>
      </c>
      <c r="K200" s="161" t="e">
        <f>VLOOKUP(F200,Tabelle1!A:B,21,0)</f>
        <v>#REF!</v>
      </c>
      <c r="L200" s="162" t="e">
        <f>_xlfn.AGGREGATE(14,6,Tabelle1!#REF!,ROW()-2)</f>
        <v>#REF!</v>
      </c>
      <c r="M200" s="162" t="e">
        <f>VLOOKUP(F200,Tabelle1!A:B,5,0)</f>
        <v>#REF!</v>
      </c>
    </row>
    <row r="201" spans="4:13" x14ac:dyDescent="0.2">
      <c r="D201" s="168" t="e">
        <f t="shared" si="3"/>
        <v>#REF!</v>
      </c>
      <c r="E201" s="139"/>
      <c r="F201" s="143" t="e">
        <f>INDEX(Tabelle1!A:A,_xlfn.AGGREGATE(14,6,ROW(Tabelle1!#REF!)/(Tabelle1!#REF!=L201),COUNTIF($L$3:L201,L201)),1)</f>
        <v>#REF!</v>
      </c>
      <c r="G201" s="139" t="e">
        <f>VLOOKUP(F201,Tabelle1!A:B,2,0)</f>
        <v>#REF!</v>
      </c>
      <c r="H201" s="139" t="e">
        <f>VLOOKUP(F201,Tabelle1!A:B,3,0)</f>
        <v>#REF!</v>
      </c>
      <c r="I201" s="139" t="e">
        <f>VLOOKUP(H201,'BSG-Kürzel'!C:D,2,0)</f>
        <v>#REF!</v>
      </c>
      <c r="J201" s="160" t="e">
        <f>VLOOKUP(F201,Tabelle1!A:B,20,0)</f>
        <v>#REF!</v>
      </c>
      <c r="K201" s="161" t="e">
        <f>VLOOKUP(F201,Tabelle1!A:B,21,0)</f>
        <v>#REF!</v>
      </c>
      <c r="L201" s="162" t="e">
        <f>_xlfn.AGGREGATE(14,6,Tabelle1!#REF!,ROW()-2)</f>
        <v>#REF!</v>
      </c>
      <c r="M201" s="162" t="e">
        <f>VLOOKUP(F201,Tabelle1!A:B,5,0)</f>
        <v>#REF!</v>
      </c>
    </row>
    <row r="202" spans="4:13" x14ac:dyDescent="0.2">
      <c r="D202" s="168" t="e">
        <f t="shared" si="3"/>
        <v>#REF!</v>
      </c>
      <c r="E202" s="139"/>
      <c r="F202" s="143" t="e">
        <f>INDEX(Tabelle1!A:A,_xlfn.AGGREGATE(14,6,ROW(Tabelle1!#REF!)/(Tabelle1!#REF!=L202),COUNTIF($L$3:L202,L202)),1)</f>
        <v>#REF!</v>
      </c>
      <c r="G202" s="139" t="e">
        <f>VLOOKUP(F202,Tabelle1!A:B,2,0)</f>
        <v>#REF!</v>
      </c>
      <c r="H202" s="139" t="e">
        <f>VLOOKUP(F202,Tabelle1!A:B,3,0)</f>
        <v>#REF!</v>
      </c>
      <c r="I202" s="139" t="e">
        <f>VLOOKUP(H202,'BSG-Kürzel'!C:D,2,0)</f>
        <v>#REF!</v>
      </c>
      <c r="J202" s="160" t="e">
        <f>VLOOKUP(F202,Tabelle1!A:B,20,0)</f>
        <v>#REF!</v>
      </c>
      <c r="K202" s="161" t="e">
        <f>VLOOKUP(F202,Tabelle1!A:B,21,0)</f>
        <v>#REF!</v>
      </c>
      <c r="L202" s="162" t="e">
        <f>_xlfn.AGGREGATE(14,6,Tabelle1!#REF!,ROW()-2)</f>
        <v>#REF!</v>
      </c>
      <c r="M202" s="162" t="e">
        <f>VLOOKUP(F202,Tabelle1!A:B,5,0)</f>
        <v>#REF!</v>
      </c>
    </row>
    <row r="203" spans="4:13" x14ac:dyDescent="0.2">
      <c r="D203" s="168" t="e">
        <f t="shared" si="3"/>
        <v>#REF!</v>
      </c>
      <c r="E203" s="139"/>
      <c r="F203" s="143" t="e">
        <f>INDEX(Tabelle1!A:A,_xlfn.AGGREGATE(14,6,ROW(Tabelle1!#REF!)/(Tabelle1!#REF!=L203),COUNTIF($L$3:L203,L203)),1)</f>
        <v>#REF!</v>
      </c>
      <c r="G203" s="139" t="e">
        <f>VLOOKUP(F203,Tabelle1!A:B,2,0)</f>
        <v>#REF!</v>
      </c>
      <c r="H203" s="139" t="e">
        <f>VLOOKUP(F203,Tabelle1!A:B,3,0)</f>
        <v>#REF!</v>
      </c>
      <c r="I203" s="139" t="e">
        <f>VLOOKUP(H203,'BSG-Kürzel'!C:D,2,0)</f>
        <v>#REF!</v>
      </c>
      <c r="J203" s="160" t="e">
        <f>VLOOKUP(F203,Tabelle1!A:B,20,0)</f>
        <v>#REF!</v>
      </c>
      <c r="K203" s="161" t="e">
        <f>VLOOKUP(F203,Tabelle1!A:B,21,0)</f>
        <v>#REF!</v>
      </c>
      <c r="L203" s="162" t="e">
        <f>_xlfn.AGGREGATE(14,6,Tabelle1!#REF!,ROW()-2)</f>
        <v>#REF!</v>
      </c>
      <c r="M203" s="162" t="e">
        <f>VLOOKUP(F203,Tabelle1!A:B,5,0)</f>
        <v>#REF!</v>
      </c>
    </row>
    <row r="204" spans="4:13" x14ac:dyDescent="0.2">
      <c r="D204" s="168" t="e">
        <f t="shared" si="3"/>
        <v>#REF!</v>
      </c>
      <c r="E204" s="139"/>
      <c r="F204" s="143" t="e">
        <f>INDEX(Tabelle1!A:A,_xlfn.AGGREGATE(14,6,ROW(Tabelle1!#REF!)/(Tabelle1!#REF!=L204),COUNTIF($L$3:L204,L204)),1)</f>
        <v>#REF!</v>
      </c>
      <c r="G204" s="139" t="e">
        <f>VLOOKUP(F204,Tabelle1!A:B,2,0)</f>
        <v>#REF!</v>
      </c>
      <c r="H204" s="139" t="e">
        <f>VLOOKUP(F204,Tabelle1!A:B,3,0)</f>
        <v>#REF!</v>
      </c>
      <c r="I204" s="139" t="e">
        <f>VLOOKUP(H204,'BSG-Kürzel'!C:D,2,0)</f>
        <v>#REF!</v>
      </c>
      <c r="J204" s="160" t="e">
        <f>VLOOKUP(F204,Tabelle1!A:B,20,0)</f>
        <v>#REF!</v>
      </c>
      <c r="K204" s="161" t="e">
        <f>VLOOKUP(F204,Tabelle1!A:B,21,0)</f>
        <v>#REF!</v>
      </c>
      <c r="L204" s="162" t="e">
        <f>_xlfn.AGGREGATE(14,6,Tabelle1!#REF!,ROW()-2)</f>
        <v>#REF!</v>
      </c>
      <c r="M204" s="162" t="e">
        <f>VLOOKUP(F204,Tabelle1!A:B,5,0)</f>
        <v>#REF!</v>
      </c>
    </row>
    <row r="205" spans="4:13" x14ac:dyDescent="0.2">
      <c r="D205" s="168" t="e">
        <f t="shared" si="3"/>
        <v>#REF!</v>
      </c>
      <c r="E205" s="139"/>
      <c r="F205" s="143" t="e">
        <f>INDEX(Tabelle1!A:A,_xlfn.AGGREGATE(14,6,ROW(Tabelle1!#REF!)/(Tabelle1!#REF!=L205),COUNTIF($L$3:L205,L205)),1)</f>
        <v>#REF!</v>
      </c>
      <c r="G205" s="139" t="e">
        <f>VLOOKUP(F205,Tabelle1!A:B,2,0)</f>
        <v>#REF!</v>
      </c>
      <c r="H205" s="139" t="e">
        <f>VLOOKUP(F205,Tabelle1!A:B,3,0)</f>
        <v>#REF!</v>
      </c>
      <c r="I205" s="139" t="e">
        <f>VLOOKUP(H205,'BSG-Kürzel'!C:D,2,0)</f>
        <v>#REF!</v>
      </c>
      <c r="J205" s="160" t="e">
        <f>VLOOKUP(F205,Tabelle1!A:B,20,0)</f>
        <v>#REF!</v>
      </c>
      <c r="K205" s="161" t="e">
        <f>VLOOKUP(F205,Tabelle1!A:B,21,0)</f>
        <v>#REF!</v>
      </c>
      <c r="L205" s="162" t="e">
        <f>_xlfn.AGGREGATE(14,6,Tabelle1!#REF!,ROW()-2)</f>
        <v>#REF!</v>
      </c>
      <c r="M205" s="162" t="e">
        <f>VLOOKUP(F205,Tabelle1!A:B,5,0)</f>
        <v>#REF!</v>
      </c>
    </row>
    <row r="206" spans="4:13" x14ac:dyDescent="0.2">
      <c r="D206" s="168" t="e">
        <f t="shared" si="3"/>
        <v>#REF!</v>
      </c>
      <c r="E206" s="139"/>
      <c r="F206" s="143" t="e">
        <f>INDEX(Tabelle1!A:A,_xlfn.AGGREGATE(14,6,ROW(Tabelle1!#REF!)/(Tabelle1!#REF!=L206),COUNTIF($L$3:L206,L206)),1)</f>
        <v>#REF!</v>
      </c>
      <c r="G206" s="139" t="e">
        <f>VLOOKUP(F206,Tabelle1!A:B,2,0)</f>
        <v>#REF!</v>
      </c>
      <c r="H206" s="139" t="e">
        <f>VLOOKUP(F206,Tabelle1!A:B,3,0)</f>
        <v>#REF!</v>
      </c>
      <c r="I206" s="139" t="e">
        <f>VLOOKUP(H206,'BSG-Kürzel'!C:D,2,0)</f>
        <v>#REF!</v>
      </c>
      <c r="J206" s="160" t="e">
        <f>VLOOKUP(F206,Tabelle1!A:B,20,0)</f>
        <v>#REF!</v>
      </c>
      <c r="K206" s="161" t="e">
        <f>VLOOKUP(F206,Tabelle1!A:B,21,0)</f>
        <v>#REF!</v>
      </c>
      <c r="L206" s="162" t="e">
        <f>_xlfn.AGGREGATE(14,6,Tabelle1!#REF!,ROW()-2)</f>
        <v>#REF!</v>
      </c>
      <c r="M206" s="162" t="e">
        <f>VLOOKUP(F206,Tabelle1!A:B,5,0)</f>
        <v>#REF!</v>
      </c>
    </row>
    <row r="207" spans="4:13" x14ac:dyDescent="0.2">
      <c r="D207" s="168" t="e">
        <f t="shared" si="3"/>
        <v>#REF!</v>
      </c>
      <c r="E207" s="139"/>
      <c r="F207" s="143" t="e">
        <f>INDEX(Tabelle1!A:A,_xlfn.AGGREGATE(14,6,ROW(Tabelle1!#REF!)/(Tabelle1!#REF!=L207),COUNTIF($L$3:L207,L207)),1)</f>
        <v>#REF!</v>
      </c>
      <c r="G207" s="139" t="e">
        <f>VLOOKUP(F207,Tabelle1!A:B,2,0)</f>
        <v>#REF!</v>
      </c>
      <c r="H207" s="139" t="e">
        <f>VLOOKUP(F207,Tabelle1!A:B,3,0)</f>
        <v>#REF!</v>
      </c>
      <c r="I207" s="139" t="e">
        <f>VLOOKUP(H207,'BSG-Kürzel'!C:D,2,0)</f>
        <v>#REF!</v>
      </c>
      <c r="J207" s="160" t="e">
        <f>VLOOKUP(F207,Tabelle1!A:B,20,0)</f>
        <v>#REF!</v>
      </c>
      <c r="K207" s="161" t="e">
        <f>VLOOKUP(F207,Tabelle1!A:B,21,0)</f>
        <v>#REF!</v>
      </c>
      <c r="L207" s="162" t="e">
        <f>_xlfn.AGGREGATE(14,6,Tabelle1!#REF!,ROW()-2)</f>
        <v>#REF!</v>
      </c>
      <c r="M207" s="162" t="e">
        <f>VLOOKUP(F207,Tabelle1!A:B,5,0)</f>
        <v>#REF!</v>
      </c>
    </row>
    <row r="208" spans="4:13" x14ac:dyDescent="0.2">
      <c r="D208" s="168" t="e">
        <f t="shared" si="3"/>
        <v>#REF!</v>
      </c>
      <c r="E208" s="139"/>
      <c r="F208" s="143" t="e">
        <f>INDEX(Tabelle1!A:A,_xlfn.AGGREGATE(14,6,ROW(Tabelle1!#REF!)/(Tabelle1!#REF!=L208),COUNTIF($L$3:L208,L208)),1)</f>
        <v>#REF!</v>
      </c>
      <c r="G208" s="139" t="e">
        <f>VLOOKUP(F208,Tabelle1!A:B,2,0)</f>
        <v>#REF!</v>
      </c>
      <c r="H208" s="139" t="e">
        <f>VLOOKUP(F208,Tabelle1!A:B,3,0)</f>
        <v>#REF!</v>
      </c>
      <c r="I208" s="139" t="e">
        <f>VLOOKUP(H208,'BSG-Kürzel'!C:D,2,0)</f>
        <v>#REF!</v>
      </c>
      <c r="J208" s="160" t="e">
        <f>VLOOKUP(F208,Tabelle1!A:B,20,0)</f>
        <v>#REF!</v>
      </c>
      <c r="K208" s="161" t="e">
        <f>VLOOKUP(F208,Tabelle1!A:B,21,0)</f>
        <v>#REF!</v>
      </c>
      <c r="L208" s="162" t="e">
        <f>_xlfn.AGGREGATE(14,6,Tabelle1!#REF!,ROW()-2)</f>
        <v>#REF!</v>
      </c>
      <c r="M208" s="162" t="e">
        <f>VLOOKUP(F208,Tabelle1!A:B,5,0)</f>
        <v>#REF!</v>
      </c>
    </row>
    <row r="209" spans="4:13" x14ac:dyDescent="0.2">
      <c r="D209" s="168" t="e">
        <f t="shared" si="3"/>
        <v>#REF!</v>
      </c>
      <c r="E209" s="139"/>
      <c r="F209" s="143" t="e">
        <f>INDEX(Tabelle1!A:A,_xlfn.AGGREGATE(14,6,ROW(Tabelle1!#REF!)/(Tabelle1!#REF!=L209),COUNTIF($L$3:L209,L209)),1)</f>
        <v>#REF!</v>
      </c>
      <c r="G209" s="139" t="e">
        <f>VLOOKUP(F209,Tabelle1!A:B,2,0)</f>
        <v>#REF!</v>
      </c>
      <c r="H209" s="139" t="e">
        <f>VLOOKUP(F209,Tabelle1!A:B,3,0)</f>
        <v>#REF!</v>
      </c>
      <c r="I209" s="139" t="e">
        <f>VLOOKUP(H209,'BSG-Kürzel'!C:D,2,0)</f>
        <v>#REF!</v>
      </c>
      <c r="J209" s="160" t="e">
        <f>VLOOKUP(F209,Tabelle1!A:B,20,0)</f>
        <v>#REF!</v>
      </c>
      <c r="K209" s="161" t="e">
        <f>VLOOKUP(F209,Tabelle1!A:B,21,0)</f>
        <v>#REF!</v>
      </c>
      <c r="L209" s="162" t="e">
        <f>_xlfn.AGGREGATE(14,6,Tabelle1!#REF!,ROW()-2)</f>
        <v>#REF!</v>
      </c>
      <c r="M209" s="162" t="e">
        <f>VLOOKUP(F209,Tabelle1!A:B,5,0)</f>
        <v>#REF!</v>
      </c>
    </row>
    <row r="210" spans="4:13" x14ac:dyDescent="0.2">
      <c r="D210" s="168" t="e">
        <f t="shared" si="3"/>
        <v>#REF!</v>
      </c>
      <c r="E210" s="139"/>
      <c r="F210" s="143" t="e">
        <f>INDEX(Tabelle1!A:A,_xlfn.AGGREGATE(14,6,ROW(Tabelle1!#REF!)/(Tabelle1!#REF!=L210),COUNTIF($L$3:L210,L210)),1)</f>
        <v>#REF!</v>
      </c>
      <c r="G210" s="139" t="e">
        <f>VLOOKUP(F210,Tabelle1!A:B,2,0)</f>
        <v>#REF!</v>
      </c>
      <c r="H210" s="139" t="e">
        <f>VLOOKUP(F210,Tabelle1!A:B,3,0)</f>
        <v>#REF!</v>
      </c>
      <c r="I210" s="139" t="e">
        <f>VLOOKUP(H210,'BSG-Kürzel'!C:D,2,0)</f>
        <v>#REF!</v>
      </c>
      <c r="J210" s="160" t="e">
        <f>VLOOKUP(F210,Tabelle1!A:B,20,0)</f>
        <v>#REF!</v>
      </c>
      <c r="K210" s="161" t="e">
        <f>VLOOKUP(F210,Tabelle1!A:B,21,0)</f>
        <v>#REF!</v>
      </c>
      <c r="L210" s="162" t="e">
        <f>_xlfn.AGGREGATE(14,6,Tabelle1!#REF!,ROW()-2)</f>
        <v>#REF!</v>
      </c>
      <c r="M210" s="162" t="e">
        <f>VLOOKUP(F210,Tabelle1!A:B,5,0)</f>
        <v>#REF!</v>
      </c>
    </row>
    <row r="211" spans="4:13" x14ac:dyDescent="0.2">
      <c r="D211" s="168" t="e">
        <f t="shared" si="3"/>
        <v>#REF!</v>
      </c>
      <c r="E211" s="139"/>
      <c r="F211" s="143" t="e">
        <f>INDEX(Tabelle1!A:A,_xlfn.AGGREGATE(14,6,ROW(Tabelle1!#REF!)/(Tabelle1!#REF!=L211),COUNTIF($L$3:L211,L211)),1)</f>
        <v>#REF!</v>
      </c>
      <c r="G211" s="139" t="e">
        <f>VLOOKUP(F211,Tabelle1!A:B,2,0)</f>
        <v>#REF!</v>
      </c>
      <c r="H211" s="139" t="e">
        <f>VLOOKUP(F211,Tabelle1!A:B,3,0)</f>
        <v>#REF!</v>
      </c>
      <c r="I211" s="139" t="e">
        <f>VLOOKUP(H211,'BSG-Kürzel'!C:D,2,0)</f>
        <v>#REF!</v>
      </c>
      <c r="J211" s="160" t="e">
        <f>VLOOKUP(F211,Tabelle1!A:B,20,0)</f>
        <v>#REF!</v>
      </c>
      <c r="K211" s="161" t="e">
        <f>VLOOKUP(F211,Tabelle1!A:B,21,0)</f>
        <v>#REF!</v>
      </c>
      <c r="L211" s="162" t="e">
        <f>_xlfn.AGGREGATE(14,6,Tabelle1!#REF!,ROW()-2)</f>
        <v>#REF!</v>
      </c>
      <c r="M211" s="162" t="e">
        <f>VLOOKUP(F211,Tabelle1!A:B,5,0)</f>
        <v>#REF!</v>
      </c>
    </row>
    <row r="212" spans="4:13" x14ac:dyDescent="0.2">
      <c r="D212" s="168" t="e">
        <f t="shared" si="3"/>
        <v>#REF!</v>
      </c>
      <c r="E212" s="139"/>
      <c r="F212" s="143" t="e">
        <f>INDEX(Tabelle1!A:A,_xlfn.AGGREGATE(14,6,ROW(Tabelle1!#REF!)/(Tabelle1!#REF!=L212),COUNTIF($L$3:L212,L212)),1)</f>
        <v>#REF!</v>
      </c>
      <c r="G212" s="139" t="e">
        <f>VLOOKUP(F212,Tabelle1!A:B,2,0)</f>
        <v>#REF!</v>
      </c>
      <c r="H212" s="139" t="e">
        <f>VLOOKUP(F212,Tabelle1!A:B,3,0)</f>
        <v>#REF!</v>
      </c>
      <c r="I212" s="139" t="e">
        <f>VLOOKUP(H212,'BSG-Kürzel'!C:D,2,0)</f>
        <v>#REF!</v>
      </c>
      <c r="J212" s="160" t="e">
        <f>VLOOKUP(F212,Tabelle1!A:B,20,0)</f>
        <v>#REF!</v>
      </c>
      <c r="K212" s="161" t="e">
        <f>VLOOKUP(F212,Tabelle1!A:B,21,0)</f>
        <v>#REF!</v>
      </c>
      <c r="L212" s="162" t="e">
        <f>_xlfn.AGGREGATE(14,6,Tabelle1!#REF!,ROW()-2)</f>
        <v>#REF!</v>
      </c>
      <c r="M212" s="162" t="e">
        <f>VLOOKUP(F212,Tabelle1!A:B,5,0)</f>
        <v>#REF!</v>
      </c>
    </row>
    <row r="213" spans="4:13" x14ac:dyDescent="0.2">
      <c r="D213" s="168" t="e">
        <f t="shared" si="3"/>
        <v>#REF!</v>
      </c>
      <c r="E213" s="139"/>
      <c r="F213" s="143" t="e">
        <f>INDEX(Tabelle1!A:A,_xlfn.AGGREGATE(14,6,ROW(Tabelle1!#REF!)/(Tabelle1!#REF!=L213),COUNTIF($L$3:L213,L213)),1)</f>
        <v>#REF!</v>
      </c>
      <c r="G213" s="139" t="e">
        <f>VLOOKUP(F213,Tabelle1!A:B,2,0)</f>
        <v>#REF!</v>
      </c>
      <c r="H213" s="139" t="e">
        <f>VLOOKUP(F213,Tabelle1!A:B,3,0)</f>
        <v>#REF!</v>
      </c>
      <c r="I213" s="139" t="e">
        <f>VLOOKUP(H213,'BSG-Kürzel'!C:D,2,0)</f>
        <v>#REF!</v>
      </c>
      <c r="J213" s="160" t="e">
        <f>VLOOKUP(F213,Tabelle1!A:B,20,0)</f>
        <v>#REF!</v>
      </c>
      <c r="K213" s="161" t="e">
        <f>VLOOKUP(F213,Tabelle1!A:B,21,0)</f>
        <v>#REF!</v>
      </c>
      <c r="L213" s="162" t="e">
        <f>_xlfn.AGGREGATE(14,6,Tabelle1!#REF!,ROW()-2)</f>
        <v>#REF!</v>
      </c>
      <c r="M213" s="162" t="e">
        <f>VLOOKUP(F213,Tabelle1!A:B,5,0)</f>
        <v>#REF!</v>
      </c>
    </row>
    <row r="214" spans="4:13" x14ac:dyDescent="0.2">
      <c r="D214" s="168" t="e">
        <f t="shared" si="3"/>
        <v>#REF!</v>
      </c>
      <c r="E214" s="139"/>
      <c r="F214" s="143" t="e">
        <f>INDEX(Tabelle1!A:A,_xlfn.AGGREGATE(14,6,ROW(Tabelle1!#REF!)/(Tabelle1!#REF!=L214),COUNTIF($L$3:L214,L214)),1)</f>
        <v>#REF!</v>
      </c>
      <c r="G214" s="139" t="e">
        <f>VLOOKUP(F214,Tabelle1!A:B,2,0)</f>
        <v>#REF!</v>
      </c>
      <c r="H214" s="139" t="e">
        <f>VLOOKUP(F214,Tabelle1!A:B,3,0)</f>
        <v>#REF!</v>
      </c>
      <c r="I214" s="139" t="e">
        <f>VLOOKUP(H214,'BSG-Kürzel'!C:D,2,0)</f>
        <v>#REF!</v>
      </c>
      <c r="J214" s="160" t="e">
        <f>VLOOKUP(F214,Tabelle1!A:B,20,0)</f>
        <v>#REF!</v>
      </c>
      <c r="K214" s="161" t="e">
        <f>VLOOKUP(F214,Tabelle1!A:B,21,0)</f>
        <v>#REF!</v>
      </c>
      <c r="L214" s="162" t="e">
        <f>_xlfn.AGGREGATE(14,6,Tabelle1!#REF!,ROW()-2)</f>
        <v>#REF!</v>
      </c>
      <c r="M214" s="162" t="e">
        <f>VLOOKUP(F214,Tabelle1!A:B,5,0)</f>
        <v>#REF!</v>
      </c>
    </row>
    <row r="215" spans="4:13" x14ac:dyDescent="0.2">
      <c r="D215" s="168" t="e">
        <f t="shared" si="3"/>
        <v>#REF!</v>
      </c>
      <c r="E215" s="139"/>
      <c r="F215" s="143" t="e">
        <f>INDEX(Tabelle1!A:A,_xlfn.AGGREGATE(14,6,ROW(Tabelle1!#REF!)/(Tabelle1!#REF!=L215),COUNTIF($L$3:L215,L215)),1)</f>
        <v>#REF!</v>
      </c>
      <c r="G215" s="139" t="e">
        <f>VLOOKUP(F215,Tabelle1!A:B,2,0)</f>
        <v>#REF!</v>
      </c>
      <c r="H215" s="139" t="e">
        <f>VLOOKUP(F215,Tabelle1!A:B,3,0)</f>
        <v>#REF!</v>
      </c>
      <c r="I215" s="139" t="e">
        <f>VLOOKUP(H215,'BSG-Kürzel'!C:D,2,0)</f>
        <v>#REF!</v>
      </c>
      <c r="J215" s="160" t="e">
        <f>VLOOKUP(F215,Tabelle1!A:B,20,0)</f>
        <v>#REF!</v>
      </c>
      <c r="K215" s="161" t="e">
        <f>VLOOKUP(F215,Tabelle1!A:B,21,0)</f>
        <v>#REF!</v>
      </c>
      <c r="L215" s="162" t="e">
        <f>_xlfn.AGGREGATE(14,6,Tabelle1!#REF!,ROW()-2)</f>
        <v>#REF!</v>
      </c>
      <c r="M215" s="162" t="e">
        <f>VLOOKUP(F215,Tabelle1!A:B,5,0)</f>
        <v>#REF!</v>
      </c>
    </row>
    <row r="216" spans="4:13" x14ac:dyDescent="0.2">
      <c r="D216" s="168" t="e">
        <f t="shared" si="3"/>
        <v>#REF!</v>
      </c>
      <c r="E216" s="139"/>
      <c r="F216" s="143" t="e">
        <f>INDEX(Tabelle1!A:A,_xlfn.AGGREGATE(14,6,ROW(Tabelle1!#REF!)/(Tabelle1!#REF!=L216),COUNTIF($L$3:L216,L216)),1)</f>
        <v>#REF!</v>
      </c>
      <c r="G216" s="139" t="e">
        <f>VLOOKUP(F216,Tabelle1!A:B,2,0)</f>
        <v>#REF!</v>
      </c>
      <c r="H216" s="139" t="e">
        <f>VLOOKUP(F216,Tabelle1!A:B,3,0)</f>
        <v>#REF!</v>
      </c>
      <c r="I216" s="139" t="e">
        <f>VLOOKUP(H216,'BSG-Kürzel'!C:D,2,0)</f>
        <v>#REF!</v>
      </c>
      <c r="J216" s="160" t="e">
        <f>VLOOKUP(F216,Tabelle1!A:B,20,0)</f>
        <v>#REF!</v>
      </c>
      <c r="K216" s="161" t="e">
        <f>VLOOKUP(F216,Tabelle1!A:B,21,0)</f>
        <v>#REF!</v>
      </c>
      <c r="L216" s="162" t="e">
        <f>_xlfn.AGGREGATE(14,6,Tabelle1!#REF!,ROW()-2)</f>
        <v>#REF!</v>
      </c>
      <c r="M216" s="162" t="e">
        <f>VLOOKUP(F216,Tabelle1!A:B,5,0)</f>
        <v>#REF!</v>
      </c>
    </row>
    <row r="217" spans="4:13" x14ac:dyDescent="0.2">
      <c r="D217" s="168" t="e">
        <f t="shared" si="3"/>
        <v>#REF!</v>
      </c>
      <c r="E217" s="139"/>
      <c r="F217" s="143" t="e">
        <f>INDEX(Tabelle1!A:A,_xlfn.AGGREGATE(14,6,ROW(Tabelle1!#REF!)/(Tabelle1!#REF!=L217),COUNTIF($L$3:L217,L217)),1)</f>
        <v>#REF!</v>
      </c>
      <c r="G217" s="139" t="e">
        <f>VLOOKUP(F217,Tabelle1!A:B,2,0)</f>
        <v>#REF!</v>
      </c>
      <c r="H217" s="139" t="e">
        <f>VLOOKUP(F217,Tabelle1!A:B,3,0)</f>
        <v>#REF!</v>
      </c>
      <c r="I217" s="139" t="e">
        <f>VLOOKUP(H217,'BSG-Kürzel'!C:D,2,0)</f>
        <v>#REF!</v>
      </c>
      <c r="J217" s="160" t="e">
        <f>VLOOKUP(F217,Tabelle1!A:B,20,0)</f>
        <v>#REF!</v>
      </c>
      <c r="K217" s="161" t="e">
        <f>VLOOKUP(F217,Tabelle1!A:B,21,0)</f>
        <v>#REF!</v>
      </c>
      <c r="L217" s="162" t="e">
        <f>_xlfn.AGGREGATE(14,6,Tabelle1!#REF!,ROW()-2)</f>
        <v>#REF!</v>
      </c>
      <c r="M217" s="162" t="e">
        <f>VLOOKUP(F217,Tabelle1!A:B,5,0)</f>
        <v>#REF!</v>
      </c>
    </row>
    <row r="218" spans="4:13" x14ac:dyDescent="0.2">
      <c r="D218" s="168" t="e">
        <f t="shared" si="3"/>
        <v>#REF!</v>
      </c>
      <c r="E218" s="139"/>
      <c r="F218" s="143" t="e">
        <f>INDEX(Tabelle1!A:A,_xlfn.AGGREGATE(14,6,ROW(Tabelle1!#REF!)/(Tabelle1!#REF!=L218),COUNTIF($L$3:L218,L218)),1)</f>
        <v>#REF!</v>
      </c>
      <c r="G218" s="139" t="e">
        <f>VLOOKUP(F218,Tabelle1!A:B,2,0)</f>
        <v>#REF!</v>
      </c>
      <c r="H218" s="139" t="e">
        <f>VLOOKUP(F218,Tabelle1!A:B,3,0)</f>
        <v>#REF!</v>
      </c>
      <c r="I218" s="139" t="e">
        <f>VLOOKUP(H218,'BSG-Kürzel'!C:D,2,0)</f>
        <v>#REF!</v>
      </c>
      <c r="J218" s="160" t="e">
        <f>VLOOKUP(F218,Tabelle1!A:B,20,0)</f>
        <v>#REF!</v>
      </c>
      <c r="K218" s="161" t="e">
        <f>VLOOKUP(F218,Tabelle1!A:B,21,0)</f>
        <v>#REF!</v>
      </c>
      <c r="L218" s="162" t="e">
        <f>_xlfn.AGGREGATE(14,6,Tabelle1!#REF!,ROW()-2)</f>
        <v>#REF!</v>
      </c>
      <c r="M218" s="162" t="e">
        <f>VLOOKUP(F218,Tabelle1!A:B,5,0)</f>
        <v>#REF!</v>
      </c>
    </row>
    <row r="219" spans="4:13" x14ac:dyDescent="0.2">
      <c r="D219" s="168" t="e">
        <f t="shared" si="3"/>
        <v>#REF!</v>
      </c>
      <c r="E219" s="139"/>
      <c r="F219" s="143" t="e">
        <f>INDEX(Tabelle1!A:A,_xlfn.AGGREGATE(14,6,ROW(Tabelle1!#REF!)/(Tabelle1!#REF!=L219),COUNTIF($L$3:L219,L219)),1)</f>
        <v>#REF!</v>
      </c>
      <c r="G219" s="139" t="e">
        <f>VLOOKUP(F219,Tabelle1!A:B,2,0)</f>
        <v>#REF!</v>
      </c>
      <c r="H219" s="139" t="e">
        <f>VLOOKUP(F219,Tabelle1!A:B,3,0)</f>
        <v>#REF!</v>
      </c>
      <c r="I219" s="139" t="e">
        <f>VLOOKUP(H219,'BSG-Kürzel'!C:D,2,0)</f>
        <v>#REF!</v>
      </c>
      <c r="J219" s="160" t="e">
        <f>VLOOKUP(F219,Tabelle1!A:B,20,0)</f>
        <v>#REF!</v>
      </c>
      <c r="K219" s="161" t="e">
        <f>VLOOKUP(F219,Tabelle1!A:B,21,0)</f>
        <v>#REF!</v>
      </c>
      <c r="L219" s="162" t="e">
        <f>_xlfn.AGGREGATE(14,6,Tabelle1!#REF!,ROW()-2)</f>
        <v>#REF!</v>
      </c>
      <c r="M219" s="162" t="e">
        <f>VLOOKUP(F219,Tabelle1!A:B,5,0)</f>
        <v>#REF!</v>
      </c>
    </row>
    <row r="220" spans="4:13" x14ac:dyDescent="0.2">
      <c r="D220" s="168" t="e">
        <f t="shared" si="3"/>
        <v>#REF!</v>
      </c>
      <c r="E220" s="139"/>
      <c r="F220" s="143" t="e">
        <f>INDEX(Tabelle1!A:A,_xlfn.AGGREGATE(14,6,ROW(Tabelle1!#REF!)/(Tabelle1!#REF!=L220),COUNTIF($L$3:L220,L220)),1)</f>
        <v>#REF!</v>
      </c>
      <c r="G220" s="139" t="e">
        <f>VLOOKUP(F220,Tabelle1!A:B,2,0)</f>
        <v>#REF!</v>
      </c>
      <c r="H220" s="139" t="e">
        <f>VLOOKUP(F220,Tabelle1!A:B,3,0)</f>
        <v>#REF!</v>
      </c>
      <c r="I220" s="139" t="e">
        <f>VLOOKUP(H220,'BSG-Kürzel'!C:D,2,0)</f>
        <v>#REF!</v>
      </c>
      <c r="J220" s="160" t="e">
        <f>VLOOKUP(F220,Tabelle1!A:B,20,0)</f>
        <v>#REF!</v>
      </c>
      <c r="K220" s="161" t="e">
        <f>VLOOKUP(F220,Tabelle1!A:B,21,0)</f>
        <v>#REF!</v>
      </c>
      <c r="L220" s="162" t="e">
        <f>_xlfn.AGGREGATE(14,6,Tabelle1!#REF!,ROW()-2)</f>
        <v>#REF!</v>
      </c>
      <c r="M220" s="162" t="e">
        <f>VLOOKUP(F220,Tabelle1!A:B,5,0)</f>
        <v>#REF!</v>
      </c>
    </row>
    <row r="221" spans="4:13" x14ac:dyDescent="0.2">
      <c r="D221" s="168" t="e">
        <f t="shared" si="3"/>
        <v>#REF!</v>
      </c>
      <c r="E221" s="139"/>
      <c r="F221" s="143" t="e">
        <f>INDEX(Tabelle1!A:A,_xlfn.AGGREGATE(14,6,ROW(Tabelle1!#REF!)/(Tabelle1!#REF!=L221),COUNTIF($L$3:L221,L221)),1)</f>
        <v>#REF!</v>
      </c>
      <c r="G221" s="139" t="e">
        <f>VLOOKUP(F221,Tabelle1!A:B,2,0)</f>
        <v>#REF!</v>
      </c>
      <c r="H221" s="139" t="e">
        <f>VLOOKUP(F221,Tabelle1!A:B,3,0)</f>
        <v>#REF!</v>
      </c>
      <c r="I221" s="139" t="e">
        <f>VLOOKUP(H221,'BSG-Kürzel'!C:D,2,0)</f>
        <v>#REF!</v>
      </c>
      <c r="J221" s="160" t="e">
        <f>VLOOKUP(F221,Tabelle1!A:B,20,0)</f>
        <v>#REF!</v>
      </c>
      <c r="K221" s="161" t="e">
        <f>VLOOKUP(F221,Tabelle1!A:B,21,0)</f>
        <v>#REF!</v>
      </c>
      <c r="L221" s="162" t="e">
        <f>_xlfn.AGGREGATE(14,6,Tabelle1!#REF!,ROW()-2)</f>
        <v>#REF!</v>
      </c>
      <c r="M221" s="162" t="e">
        <f>VLOOKUP(F221,Tabelle1!A:B,5,0)</f>
        <v>#REF!</v>
      </c>
    </row>
    <row r="222" spans="4:13" x14ac:dyDescent="0.2">
      <c r="D222" s="168" t="e">
        <f t="shared" si="3"/>
        <v>#REF!</v>
      </c>
      <c r="E222" s="139"/>
      <c r="F222" s="143" t="e">
        <f>INDEX(Tabelle1!A:A,_xlfn.AGGREGATE(14,6,ROW(Tabelle1!#REF!)/(Tabelle1!#REF!=L222),COUNTIF($L$3:L222,L222)),1)</f>
        <v>#REF!</v>
      </c>
      <c r="G222" s="139" t="e">
        <f>VLOOKUP(F222,Tabelle1!A:B,2,0)</f>
        <v>#REF!</v>
      </c>
      <c r="H222" s="139" t="e">
        <f>VLOOKUP(F222,Tabelle1!A:B,3,0)</f>
        <v>#REF!</v>
      </c>
      <c r="I222" s="139" t="e">
        <f>VLOOKUP(H222,'BSG-Kürzel'!C:D,2,0)</f>
        <v>#REF!</v>
      </c>
      <c r="J222" s="160" t="e">
        <f>VLOOKUP(F222,Tabelle1!A:B,20,0)</f>
        <v>#REF!</v>
      </c>
      <c r="K222" s="161" t="e">
        <f>VLOOKUP(F222,Tabelle1!A:B,21,0)</f>
        <v>#REF!</v>
      </c>
      <c r="L222" s="162" t="e">
        <f>_xlfn.AGGREGATE(14,6,Tabelle1!#REF!,ROW()-2)</f>
        <v>#REF!</v>
      </c>
      <c r="M222" s="162" t="e">
        <f>VLOOKUP(F222,Tabelle1!A:B,5,0)</f>
        <v>#REF!</v>
      </c>
    </row>
    <row r="223" spans="4:13" x14ac:dyDescent="0.2">
      <c r="D223" s="168" t="e">
        <f t="shared" si="3"/>
        <v>#REF!</v>
      </c>
      <c r="E223" s="139"/>
      <c r="F223" s="143" t="e">
        <f>INDEX(Tabelle1!A:A,_xlfn.AGGREGATE(14,6,ROW(Tabelle1!#REF!)/(Tabelle1!#REF!=L223),COUNTIF($L$3:L223,L223)),1)</f>
        <v>#REF!</v>
      </c>
      <c r="G223" s="139" t="e">
        <f>VLOOKUP(F223,Tabelle1!A:B,2,0)</f>
        <v>#REF!</v>
      </c>
      <c r="H223" s="139" t="e">
        <f>VLOOKUP(F223,Tabelle1!A:B,3,0)</f>
        <v>#REF!</v>
      </c>
      <c r="I223" s="139" t="e">
        <f>VLOOKUP(H223,'BSG-Kürzel'!C:D,2,0)</f>
        <v>#REF!</v>
      </c>
      <c r="J223" s="160" t="e">
        <f>VLOOKUP(F223,Tabelle1!A:B,20,0)</f>
        <v>#REF!</v>
      </c>
      <c r="K223" s="161" t="e">
        <f>VLOOKUP(F223,Tabelle1!A:B,21,0)</f>
        <v>#REF!</v>
      </c>
      <c r="L223" s="162" t="e">
        <f>_xlfn.AGGREGATE(14,6,Tabelle1!#REF!,ROW()-2)</f>
        <v>#REF!</v>
      </c>
      <c r="M223" s="162" t="e">
        <f>VLOOKUP(F223,Tabelle1!A:B,5,0)</f>
        <v>#REF!</v>
      </c>
    </row>
    <row r="224" spans="4:13" x14ac:dyDescent="0.2">
      <c r="D224" s="168" t="e">
        <f t="shared" si="3"/>
        <v>#REF!</v>
      </c>
      <c r="E224" s="139"/>
      <c r="F224" s="143" t="e">
        <f>INDEX(Tabelle1!A:A,_xlfn.AGGREGATE(14,6,ROW(Tabelle1!#REF!)/(Tabelle1!#REF!=L224),COUNTIF($L$3:L224,L224)),1)</f>
        <v>#REF!</v>
      </c>
      <c r="G224" s="139" t="e">
        <f>VLOOKUP(F224,Tabelle1!A:B,2,0)</f>
        <v>#REF!</v>
      </c>
      <c r="H224" s="139" t="e">
        <f>VLOOKUP(F224,Tabelle1!A:B,3,0)</f>
        <v>#REF!</v>
      </c>
      <c r="I224" s="139" t="e">
        <f>VLOOKUP(H224,'BSG-Kürzel'!C:D,2,0)</f>
        <v>#REF!</v>
      </c>
      <c r="J224" s="160" t="e">
        <f>VLOOKUP(F224,Tabelle1!A:B,20,0)</f>
        <v>#REF!</v>
      </c>
      <c r="K224" s="161" t="e">
        <f>VLOOKUP(F224,Tabelle1!A:B,21,0)</f>
        <v>#REF!</v>
      </c>
      <c r="L224" s="162" t="e">
        <f>_xlfn.AGGREGATE(14,6,Tabelle1!#REF!,ROW()-2)</f>
        <v>#REF!</v>
      </c>
      <c r="M224" s="162" t="e">
        <f>VLOOKUP(F224,Tabelle1!A:B,5,0)</f>
        <v>#REF!</v>
      </c>
    </row>
    <row r="225" spans="4:13" x14ac:dyDescent="0.2">
      <c r="D225" s="168" t="e">
        <f t="shared" si="3"/>
        <v>#REF!</v>
      </c>
      <c r="E225" s="139"/>
      <c r="F225" s="143" t="e">
        <f>INDEX(Tabelle1!A:A,_xlfn.AGGREGATE(14,6,ROW(Tabelle1!#REF!)/(Tabelle1!#REF!=L225),COUNTIF($L$3:L225,L225)),1)</f>
        <v>#REF!</v>
      </c>
      <c r="G225" s="139" t="e">
        <f>VLOOKUP(F225,Tabelle1!A:B,2,0)</f>
        <v>#REF!</v>
      </c>
      <c r="H225" s="139" t="e">
        <f>VLOOKUP(F225,Tabelle1!A:B,3,0)</f>
        <v>#REF!</v>
      </c>
      <c r="I225" s="139" t="e">
        <f>VLOOKUP(H225,'BSG-Kürzel'!C:D,2,0)</f>
        <v>#REF!</v>
      </c>
      <c r="J225" s="160" t="e">
        <f>VLOOKUP(F225,Tabelle1!A:B,20,0)</f>
        <v>#REF!</v>
      </c>
      <c r="K225" s="161" t="e">
        <f>VLOOKUP(F225,Tabelle1!A:B,21,0)</f>
        <v>#REF!</v>
      </c>
      <c r="L225" s="162" t="e">
        <f>_xlfn.AGGREGATE(14,6,Tabelle1!#REF!,ROW()-2)</f>
        <v>#REF!</v>
      </c>
      <c r="M225" s="162" t="e">
        <f>VLOOKUP(F225,Tabelle1!A:B,5,0)</f>
        <v>#REF!</v>
      </c>
    </row>
    <row r="226" spans="4:13" x14ac:dyDescent="0.2">
      <c r="D226" s="168" t="e">
        <f t="shared" si="3"/>
        <v>#REF!</v>
      </c>
      <c r="E226" s="139"/>
      <c r="F226" s="143" t="e">
        <f>INDEX(Tabelle1!A:A,_xlfn.AGGREGATE(14,6,ROW(Tabelle1!#REF!)/(Tabelle1!#REF!=L226),COUNTIF($L$3:L226,L226)),1)</f>
        <v>#REF!</v>
      </c>
      <c r="G226" s="139" t="e">
        <f>VLOOKUP(F226,Tabelle1!A:B,2,0)</f>
        <v>#REF!</v>
      </c>
      <c r="H226" s="139" t="e">
        <f>VLOOKUP(F226,Tabelle1!A:B,3,0)</f>
        <v>#REF!</v>
      </c>
      <c r="I226" s="139" t="e">
        <f>VLOOKUP(H226,'BSG-Kürzel'!C:D,2,0)</f>
        <v>#REF!</v>
      </c>
      <c r="J226" s="160" t="e">
        <f>VLOOKUP(F226,Tabelle1!A:B,20,0)</f>
        <v>#REF!</v>
      </c>
      <c r="K226" s="161" t="e">
        <f>VLOOKUP(F226,Tabelle1!A:B,21,0)</f>
        <v>#REF!</v>
      </c>
      <c r="L226" s="162" t="e">
        <f>_xlfn.AGGREGATE(14,6,Tabelle1!#REF!,ROW()-2)</f>
        <v>#REF!</v>
      </c>
      <c r="M226" s="162" t="e">
        <f>VLOOKUP(F226,Tabelle1!A:B,5,0)</f>
        <v>#REF!</v>
      </c>
    </row>
    <row r="227" spans="4:13" x14ac:dyDescent="0.2">
      <c r="D227" s="168" t="e">
        <f t="shared" si="3"/>
        <v>#REF!</v>
      </c>
      <c r="E227" s="139"/>
      <c r="F227" s="143" t="e">
        <f>INDEX(Tabelle1!A:A,_xlfn.AGGREGATE(14,6,ROW(Tabelle1!#REF!)/(Tabelle1!#REF!=L227),COUNTIF($L$3:L227,L227)),1)</f>
        <v>#REF!</v>
      </c>
      <c r="G227" s="139" t="e">
        <f>VLOOKUP(F227,Tabelle1!A:B,2,0)</f>
        <v>#REF!</v>
      </c>
      <c r="H227" s="139" t="e">
        <f>VLOOKUP(F227,Tabelle1!A:B,3,0)</f>
        <v>#REF!</v>
      </c>
      <c r="I227" s="139" t="e">
        <f>VLOOKUP(H227,'BSG-Kürzel'!C:D,2,0)</f>
        <v>#REF!</v>
      </c>
      <c r="J227" s="160" t="e">
        <f>VLOOKUP(F227,Tabelle1!A:B,20,0)</f>
        <v>#REF!</v>
      </c>
      <c r="K227" s="161" t="e">
        <f>VLOOKUP(F227,Tabelle1!A:B,21,0)</f>
        <v>#REF!</v>
      </c>
      <c r="L227" s="162" t="e">
        <f>_xlfn.AGGREGATE(14,6,Tabelle1!#REF!,ROW()-2)</f>
        <v>#REF!</v>
      </c>
      <c r="M227" s="162" t="e">
        <f>VLOOKUP(F227,Tabelle1!A:B,5,0)</f>
        <v>#REF!</v>
      </c>
    </row>
    <row r="228" spans="4:13" x14ac:dyDescent="0.2">
      <c r="D228" s="168" t="e">
        <f t="shared" si="3"/>
        <v>#REF!</v>
      </c>
      <c r="E228" s="139"/>
      <c r="F228" s="143" t="e">
        <f>INDEX(Tabelle1!A:A,_xlfn.AGGREGATE(14,6,ROW(Tabelle1!#REF!)/(Tabelle1!#REF!=L228),COUNTIF($L$3:L228,L228)),1)</f>
        <v>#REF!</v>
      </c>
      <c r="G228" s="139" t="e">
        <f>VLOOKUP(F228,Tabelle1!A:B,2,0)</f>
        <v>#REF!</v>
      </c>
      <c r="H228" s="139" t="e">
        <f>VLOOKUP(F228,Tabelle1!A:B,3,0)</f>
        <v>#REF!</v>
      </c>
      <c r="I228" s="139" t="e">
        <f>VLOOKUP(H228,'BSG-Kürzel'!C:D,2,0)</f>
        <v>#REF!</v>
      </c>
      <c r="J228" s="160" t="e">
        <f>VLOOKUP(F228,Tabelle1!A:B,20,0)</f>
        <v>#REF!</v>
      </c>
      <c r="K228" s="161" t="e">
        <f>VLOOKUP(F228,Tabelle1!A:B,21,0)</f>
        <v>#REF!</v>
      </c>
      <c r="L228" s="162" t="e">
        <f>_xlfn.AGGREGATE(14,6,Tabelle1!#REF!,ROW()-2)</f>
        <v>#REF!</v>
      </c>
      <c r="M228" s="162" t="e">
        <f>VLOOKUP(F228,Tabelle1!A:B,5,0)</f>
        <v>#REF!</v>
      </c>
    </row>
    <row r="229" spans="4:13" x14ac:dyDescent="0.2">
      <c r="D229" s="168" t="e">
        <f t="shared" si="3"/>
        <v>#REF!</v>
      </c>
      <c r="E229" s="139"/>
      <c r="F229" s="143" t="e">
        <f>INDEX(Tabelle1!A:A,_xlfn.AGGREGATE(14,6,ROW(Tabelle1!#REF!)/(Tabelle1!#REF!=L229),COUNTIF($L$3:L229,L229)),1)</f>
        <v>#REF!</v>
      </c>
      <c r="G229" s="139" t="e">
        <f>VLOOKUP(F229,Tabelle1!A:B,2,0)</f>
        <v>#REF!</v>
      </c>
      <c r="H229" s="139" t="e">
        <f>VLOOKUP(F229,Tabelle1!A:B,3,0)</f>
        <v>#REF!</v>
      </c>
      <c r="I229" s="139" t="e">
        <f>VLOOKUP(H229,'BSG-Kürzel'!C:D,2,0)</f>
        <v>#REF!</v>
      </c>
      <c r="J229" s="160" t="e">
        <f>VLOOKUP(F229,Tabelle1!A:B,20,0)</f>
        <v>#REF!</v>
      </c>
      <c r="K229" s="161" t="e">
        <f>VLOOKUP(F229,Tabelle1!A:B,21,0)</f>
        <v>#REF!</v>
      </c>
      <c r="L229" s="162" t="e">
        <f>_xlfn.AGGREGATE(14,6,Tabelle1!#REF!,ROW()-2)</f>
        <v>#REF!</v>
      </c>
      <c r="M229" s="162" t="e">
        <f>VLOOKUP(F229,Tabelle1!A:B,5,0)</f>
        <v>#REF!</v>
      </c>
    </row>
    <row r="230" spans="4:13" x14ac:dyDescent="0.2">
      <c r="D230" s="168" t="e">
        <f t="shared" si="3"/>
        <v>#REF!</v>
      </c>
      <c r="E230" s="139"/>
      <c r="F230" s="143" t="e">
        <f>INDEX(Tabelle1!A:A,_xlfn.AGGREGATE(14,6,ROW(Tabelle1!#REF!)/(Tabelle1!#REF!=L230),COUNTIF($L$3:L230,L230)),1)</f>
        <v>#REF!</v>
      </c>
      <c r="G230" s="139" t="e">
        <f>VLOOKUP(F230,Tabelle1!A:B,2,0)</f>
        <v>#REF!</v>
      </c>
      <c r="H230" s="139" t="e">
        <f>VLOOKUP(F230,Tabelle1!A:B,3,0)</f>
        <v>#REF!</v>
      </c>
      <c r="I230" s="139" t="e">
        <f>VLOOKUP(H230,'BSG-Kürzel'!C:D,2,0)</f>
        <v>#REF!</v>
      </c>
      <c r="J230" s="160" t="e">
        <f>VLOOKUP(F230,Tabelle1!A:B,20,0)</f>
        <v>#REF!</v>
      </c>
      <c r="K230" s="161" t="e">
        <f>VLOOKUP(F230,Tabelle1!A:B,21,0)</f>
        <v>#REF!</v>
      </c>
      <c r="L230" s="162" t="e">
        <f>_xlfn.AGGREGATE(14,6,Tabelle1!#REF!,ROW()-2)</f>
        <v>#REF!</v>
      </c>
      <c r="M230" s="162" t="e">
        <f>VLOOKUP(F230,Tabelle1!A:B,5,0)</f>
        <v>#REF!</v>
      </c>
    </row>
    <row r="231" spans="4:13" x14ac:dyDescent="0.2">
      <c r="D231" s="168" t="e">
        <f t="shared" si="3"/>
        <v>#REF!</v>
      </c>
      <c r="E231" s="139"/>
      <c r="F231" s="143" t="e">
        <f>INDEX(Tabelle1!A:A,_xlfn.AGGREGATE(14,6,ROW(Tabelle1!#REF!)/(Tabelle1!#REF!=L231),COUNTIF($L$3:L231,L231)),1)</f>
        <v>#REF!</v>
      </c>
      <c r="G231" s="139" t="e">
        <f>VLOOKUP(F231,Tabelle1!A:B,2,0)</f>
        <v>#REF!</v>
      </c>
      <c r="H231" s="139" t="e">
        <f>VLOOKUP(F231,Tabelle1!A:B,3,0)</f>
        <v>#REF!</v>
      </c>
      <c r="I231" s="139" t="e">
        <f>VLOOKUP(H231,'BSG-Kürzel'!C:D,2,0)</f>
        <v>#REF!</v>
      </c>
      <c r="J231" s="160" t="e">
        <f>VLOOKUP(F231,Tabelle1!A:B,20,0)</f>
        <v>#REF!</v>
      </c>
      <c r="K231" s="161" t="e">
        <f>VLOOKUP(F231,Tabelle1!A:B,21,0)</f>
        <v>#REF!</v>
      </c>
      <c r="L231" s="162" t="e">
        <f>_xlfn.AGGREGATE(14,6,Tabelle1!#REF!,ROW()-2)</f>
        <v>#REF!</v>
      </c>
      <c r="M231" s="162" t="e">
        <f>VLOOKUP(F231,Tabelle1!A:B,5,0)</f>
        <v>#REF!</v>
      </c>
    </row>
    <row r="232" spans="4:13" x14ac:dyDescent="0.2">
      <c r="D232" s="168" t="e">
        <f t="shared" si="3"/>
        <v>#REF!</v>
      </c>
      <c r="E232" s="139"/>
      <c r="F232" s="143" t="e">
        <f>INDEX(Tabelle1!A:A,_xlfn.AGGREGATE(14,6,ROW(Tabelle1!#REF!)/(Tabelle1!#REF!=L232),COUNTIF($L$3:L232,L232)),1)</f>
        <v>#REF!</v>
      </c>
      <c r="G232" s="139" t="e">
        <f>VLOOKUP(F232,Tabelle1!A:B,2,0)</f>
        <v>#REF!</v>
      </c>
      <c r="H232" s="139" t="e">
        <f>VLOOKUP(F232,Tabelle1!A:B,3,0)</f>
        <v>#REF!</v>
      </c>
      <c r="I232" s="139" t="e">
        <f>VLOOKUP(H232,'BSG-Kürzel'!C:D,2,0)</f>
        <v>#REF!</v>
      </c>
      <c r="J232" s="160" t="e">
        <f>VLOOKUP(F232,Tabelle1!A:B,20,0)</f>
        <v>#REF!</v>
      </c>
      <c r="K232" s="161" t="e">
        <f>VLOOKUP(F232,Tabelle1!A:B,21,0)</f>
        <v>#REF!</v>
      </c>
      <c r="L232" s="162" t="e">
        <f>_xlfn.AGGREGATE(14,6,Tabelle1!#REF!,ROW()-2)</f>
        <v>#REF!</v>
      </c>
      <c r="M232" s="162" t="e">
        <f>VLOOKUP(F232,Tabelle1!A:B,5,0)</f>
        <v>#REF!</v>
      </c>
    </row>
    <row r="233" spans="4:13" x14ac:dyDescent="0.2">
      <c r="D233" s="168" t="e">
        <f t="shared" si="3"/>
        <v>#REF!</v>
      </c>
      <c r="E233" s="139"/>
      <c r="F233" s="143" t="e">
        <f>INDEX(Tabelle1!A:A,_xlfn.AGGREGATE(14,6,ROW(Tabelle1!#REF!)/(Tabelle1!#REF!=L233),COUNTIF($L$3:L233,L233)),1)</f>
        <v>#REF!</v>
      </c>
      <c r="G233" s="139" t="e">
        <f>VLOOKUP(F233,Tabelle1!A:B,2,0)</f>
        <v>#REF!</v>
      </c>
      <c r="H233" s="139" t="e">
        <f>VLOOKUP(F233,Tabelle1!A:B,3,0)</f>
        <v>#REF!</v>
      </c>
      <c r="I233" s="139" t="e">
        <f>VLOOKUP(H233,'BSG-Kürzel'!C:D,2,0)</f>
        <v>#REF!</v>
      </c>
      <c r="J233" s="160" t="e">
        <f>VLOOKUP(F233,Tabelle1!A:B,20,0)</f>
        <v>#REF!</v>
      </c>
      <c r="K233" s="161" t="e">
        <f>VLOOKUP(F233,Tabelle1!A:B,21,0)</f>
        <v>#REF!</v>
      </c>
      <c r="L233" s="162" t="e">
        <f>_xlfn.AGGREGATE(14,6,Tabelle1!#REF!,ROW()-2)</f>
        <v>#REF!</v>
      </c>
      <c r="M233" s="162" t="e">
        <f>VLOOKUP(F233,Tabelle1!A:B,5,0)</f>
        <v>#REF!</v>
      </c>
    </row>
    <row r="234" spans="4:13" x14ac:dyDescent="0.2">
      <c r="D234" s="168" t="e">
        <f t="shared" si="3"/>
        <v>#REF!</v>
      </c>
      <c r="E234" s="139"/>
      <c r="F234" s="143" t="e">
        <f>INDEX(Tabelle1!A:A,_xlfn.AGGREGATE(14,6,ROW(Tabelle1!#REF!)/(Tabelle1!#REF!=L234),COUNTIF($L$3:L234,L234)),1)</f>
        <v>#REF!</v>
      </c>
      <c r="G234" s="139" t="e">
        <f>VLOOKUP(F234,Tabelle1!A:B,2,0)</f>
        <v>#REF!</v>
      </c>
      <c r="H234" s="139" t="e">
        <f>VLOOKUP(F234,Tabelle1!A:B,3,0)</f>
        <v>#REF!</v>
      </c>
      <c r="I234" s="139" t="e">
        <f>VLOOKUP(H234,'BSG-Kürzel'!C:D,2,0)</f>
        <v>#REF!</v>
      </c>
      <c r="J234" s="160" t="e">
        <f>VLOOKUP(F234,Tabelle1!A:B,20,0)</f>
        <v>#REF!</v>
      </c>
      <c r="K234" s="161" t="e">
        <f>VLOOKUP(F234,Tabelle1!A:B,21,0)</f>
        <v>#REF!</v>
      </c>
      <c r="L234" s="162" t="e">
        <f>_xlfn.AGGREGATE(14,6,Tabelle1!#REF!,ROW()-2)</f>
        <v>#REF!</v>
      </c>
      <c r="M234" s="162" t="e">
        <f>VLOOKUP(F234,Tabelle1!A:B,5,0)</f>
        <v>#REF!</v>
      </c>
    </row>
    <row r="235" spans="4:13" x14ac:dyDescent="0.2">
      <c r="D235" s="168" t="e">
        <f t="shared" si="3"/>
        <v>#REF!</v>
      </c>
      <c r="E235" s="139"/>
      <c r="F235" s="143" t="e">
        <f>INDEX(Tabelle1!A:A,_xlfn.AGGREGATE(14,6,ROW(Tabelle1!#REF!)/(Tabelle1!#REF!=L235),COUNTIF($L$3:L235,L235)),1)</f>
        <v>#REF!</v>
      </c>
      <c r="G235" s="139" t="e">
        <f>VLOOKUP(F235,Tabelle1!A:B,2,0)</f>
        <v>#REF!</v>
      </c>
      <c r="H235" s="139" t="e">
        <f>VLOOKUP(F235,Tabelle1!A:B,3,0)</f>
        <v>#REF!</v>
      </c>
      <c r="I235" s="139" t="e">
        <f>VLOOKUP(H235,'BSG-Kürzel'!C:D,2,0)</f>
        <v>#REF!</v>
      </c>
      <c r="J235" s="160" t="e">
        <f>VLOOKUP(F235,Tabelle1!A:B,20,0)</f>
        <v>#REF!</v>
      </c>
      <c r="K235" s="161" t="e">
        <f>VLOOKUP(F235,Tabelle1!A:B,21,0)</f>
        <v>#REF!</v>
      </c>
      <c r="L235" s="162" t="e">
        <f>_xlfn.AGGREGATE(14,6,Tabelle1!#REF!,ROW()-2)</f>
        <v>#REF!</v>
      </c>
      <c r="M235" s="162" t="e">
        <f>VLOOKUP(F235,Tabelle1!A:B,5,0)</f>
        <v>#REF!</v>
      </c>
    </row>
    <row r="236" spans="4:13" x14ac:dyDescent="0.2">
      <c r="D236" s="168" t="e">
        <f t="shared" si="3"/>
        <v>#REF!</v>
      </c>
      <c r="E236" s="139"/>
      <c r="F236" s="143" t="e">
        <f>INDEX(Tabelle1!A:A,_xlfn.AGGREGATE(14,6,ROW(Tabelle1!#REF!)/(Tabelle1!#REF!=L236),COUNTIF($L$3:L236,L236)),1)</f>
        <v>#REF!</v>
      </c>
      <c r="G236" s="139" t="e">
        <f>VLOOKUP(F236,Tabelle1!A:B,2,0)</f>
        <v>#REF!</v>
      </c>
      <c r="H236" s="139" t="e">
        <f>VLOOKUP(F236,Tabelle1!A:B,3,0)</f>
        <v>#REF!</v>
      </c>
      <c r="I236" s="139" t="e">
        <f>VLOOKUP(H236,'BSG-Kürzel'!C:D,2,0)</f>
        <v>#REF!</v>
      </c>
      <c r="J236" s="160" t="e">
        <f>VLOOKUP(F236,Tabelle1!A:B,20,0)</f>
        <v>#REF!</v>
      </c>
      <c r="K236" s="161" t="e">
        <f>VLOOKUP(F236,Tabelle1!A:B,21,0)</f>
        <v>#REF!</v>
      </c>
      <c r="L236" s="162" t="e">
        <f>_xlfn.AGGREGATE(14,6,Tabelle1!#REF!,ROW()-2)</f>
        <v>#REF!</v>
      </c>
      <c r="M236" s="162" t="e">
        <f>VLOOKUP(F236,Tabelle1!A:B,5,0)</f>
        <v>#REF!</v>
      </c>
    </row>
    <row r="237" spans="4:13" x14ac:dyDescent="0.2">
      <c r="D237" s="168" t="e">
        <f t="shared" si="3"/>
        <v>#REF!</v>
      </c>
      <c r="E237" s="139"/>
      <c r="F237" s="143" t="e">
        <f>INDEX(Tabelle1!A:A,_xlfn.AGGREGATE(14,6,ROW(Tabelle1!#REF!)/(Tabelle1!#REF!=L237),COUNTIF($L$3:L237,L237)),1)</f>
        <v>#REF!</v>
      </c>
      <c r="G237" s="139" t="e">
        <f>VLOOKUP(F237,Tabelle1!A:B,2,0)</f>
        <v>#REF!</v>
      </c>
      <c r="H237" s="139" t="e">
        <f>VLOOKUP(F237,Tabelle1!A:B,3,0)</f>
        <v>#REF!</v>
      </c>
      <c r="I237" s="139" t="e">
        <f>VLOOKUP(H237,'BSG-Kürzel'!C:D,2,0)</f>
        <v>#REF!</v>
      </c>
      <c r="J237" s="160" t="e">
        <f>VLOOKUP(F237,Tabelle1!A:B,20,0)</f>
        <v>#REF!</v>
      </c>
      <c r="K237" s="161" t="e">
        <f>VLOOKUP(F237,Tabelle1!A:B,21,0)</f>
        <v>#REF!</v>
      </c>
      <c r="L237" s="162" t="e">
        <f>_xlfn.AGGREGATE(14,6,Tabelle1!#REF!,ROW()-2)</f>
        <v>#REF!</v>
      </c>
      <c r="M237" s="162" t="e">
        <f>VLOOKUP(F237,Tabelle1!A:B,5,0)</f>
        <v>#REF!</v>
      </c>
    </row>
    <row r="238" spans="4:13" x14ac:dyDescent="0.2">
      <c r="D238" s="168" t="e">
        <f t="shared" si="3"/>
        <v>#REF!</v>
      </c>
      <c r="E238" s="139"/>
      <c r="F238" s="143" t="e">
        <f>INDEX(Tabelle1!A:A,_xlfn.AGGREGATE(14,6,ROW(Tabelle1!#REF!)/(Tabelle1!#REF!=L238),COUNTIF($L$3:L238,L238)),1)</f>
        <v>#REF!</v>
      </c>
      <c r="G238" s="139" t="e">
        <f>VLOOKUP(F238,Tabelle1!A:B,2,0)</f>
        <v>#REF!</v>
      </c>
      <c r="H238" s="139" t="e">
        <f>VLOOKUP(F238,Tabelle1!A:B,3,0)</f>
        <v>#REF!</v>
      </c>
      <c r="I238" s="139" t="e">
        <f>VLOOKUP(H238,'BSG-Kürzel'!C:D,2,0)</f>
        <v>#REF!</v>
      </c>
      <c r="J238" s="160" t="e">
        <f>VLOOKUP(F238,Tabelle1!A:B,20,0)</f>
        <v>#REF!</v>
      </c>
      <c r="K238" s="161" t="e">
        <f>VLOOKUP(F238,Tabelle1!A:B,21,0)</f>
        <v>#REF!</v>
      </c>
      <c r="L238" s="162" t="e">
        <f>_xlfn.AGGREGATE(14,6,Tabelle1!#REF!,ROW()-2)</f>
        <v>#REF!</v>
      </c>
      <c r="M238" s="162" t="e">
        <f>VLOOKUP(F238,Tabelle1!A:B,5,0)</f>
        <v>#REF!</v>
      </c>
    </row>
    <row r="239" spans="4:13" x14ac:dyDescent="0.2">
      <c r="D239" s="168" t="e">
        <f t="shared" si="3"/>
        <v>#REF!</v>
      </c>
      <c r="E239" s="139"/>
      <c r="F239" s="143" t="e">
        <f>INDEX(Tabelle1!A:A,_xlfn.AGGREGATE(14,6,ROW(Tabelle1!#REF!)/(Tabelle1!#REF!=L239),COUNTIF($L$3:L239,L239)),1)</f>
        <v>#REF!</v>
      </c>
      <c r="G239" s="139" t="e">
        <f>VLOOKUP(F239,Tabelle1!A:B,2,0)</f>
        <v>#REF!</v>
      </c>
      <c r="H239" s="139" t="e">
        <f>VLOOKUP(F239,Tabelle1!A:B,3,0)</f>
        <v>#REF!</v>
      </c>
      <c r="I239" s="139" t="e">
        <f>VLOOKUP(H239,'BSG-Kürzel'!C:D,2,0)</f>
        <v>#REF!</v>
      </c>
      <c r="J239" s="160" t="e">
        <f>VLOOKUP(F239,Tabelle1!A:B,20,0)</f>
        <v>#REF!</v>
      </c>
      <c r="K239" s="161" t="e">
        <f>VLOOKUP(F239,Tabelle1!A:B,21,0)</f>
        <v>#REF!</v>
      </c>
      <c r="L239" s="162" t="e">
        <f>_xlfn.AGGREGATE(14,6,Tabelle1!#REF!,ROW()-2)</f>
        <v>#REF!</v>
      </c>
      <c r="M239" s="162" t="e">
        <f>VLOOKUP(F239,Tabelle1!A:B,5,0)</f>
        <v>#REF!</v>
      </c>
    </row>
    <row r="240" spans="4:13" x14ac:dyDescent="0.2">
      <c r="D240" s="168" t="e">
        <f t="shared" si="3"/>
        <v>#REF!</v>
      </c>
      <c r="E240" s="139"/>
      <c r="F240" s="143" t="e">
        <f>INDEX(Tabelle1!A:A,_xlfn.AGGREGATE(14,6,ROW(Tabelle1!#REF!)/(Tabelle1!#REF!=L240),COUNTIF($L$3:L240,L240)),1)</f>
        <v>#REF!</v>
      </c>
      <c r="G240" s="139" t="e">
        <f>VLOOKUP(F240,Tabelle1!A:B,2,0)</f>
        <v>#REF!</v>
      </c>
      <c r="H240" s="139" t="e">
        <f>VLOOKUP(F240,Tabelle1!A:B,3,0)</f>
        <v>#REF!</v>
      </c>
      <c r="I240" s="139" t="e">
        <f>VLOOKUP(H240,'BSG-Kürzel'!C:D,2,0)</f>
        <v>#REF!</v>
      </c>
      <c r="J240" s="160" t="e">
        <f>VLOOKUP(F240,Tabelle1!A:B,20,0)</f>
        <v>#REF!</v>
      </c>
      <c r="K240" s="161" t="e">
        <f>VLOOKUP(F240,Tabelle1!A:B,21,0)</f>
        <v>#REF!</v>
      </c>
      <c r="L240" s="162" t="e">
        <f>_xlfn.AGGREGATE(14,6,Tabelle1!#REF!,ROW()-2)</f>
        <v>#REF!</v>
      </c>
      <c r="M240" s="162" t="e">
        <f>VLOOKUP(F240,Tabelle1!A:B,5,0)</f>
        <v>#REF!</v>
      </c>
    </row>
    <row r="241" spans="4:13" x14ac:dyDescent="0.2">
      <c r="D241" s="168" t="e">
        <f t="shared" si="3"/>
        <v>#REF!</v>
      </c>
      <c r="E241" s="139"/>
      <c r="F241" s="143" t="e">
        <f>INDEX(Tabelle1!A:A,_xlfn.AGGREGATE(14,6,ROW(Tabelle1!#REF!)/(Tabelle1!#REF!=L241),COUNTIF($L$3:L241,L241)),1)</f>
        <v>#REF!</v>
      </c>
      <c r="G241" s="139" t="e">
        <f>VLOOKUP(F241,Tabelle1!A:B,2,0)</f>
        <v>#REF!</v>
      </c>
      <c r="H241" s="139" t="e">
        <f>VLOOKUP(F241,Tabelle1!A:B,3,0)</f>
        <v>#REF!</v>
      </c>
      <c r="I241" s="139" t="e">
        <f>VLOOKUP(H241,'BSG-Kürzel'!C:D,2,0)</f>
        <v>#REF!</v>
      </c>
      <c r="J241" s="160" t="e">
        <f>VLOOKUP(F241,Tabelle1!A:B,20,0)</f>
        <v>#REF!</v>
      </c>
      <c r="K241" s="161" t="e">
        <f>VLOOKUP(F241,Tabelle1!A:B,21,0)</f>
        <v>#REF!</v>
      </c>
      <c r="L241" s="162" t="e">
        <f>_xlfn.AGGREGATE(14,6,Tabelle1!#REF!,ROW()-2)</f>
        <v>#REF!</v>
      </c>
      <c r="M241" s="162" t="e">
        <f>VLOOKUP(F241,Tabelle1!A:B,5,0)</f>
        <v>#REF!</v>
      </c>
    </row>
    <row r="242" spans="4:13" x14ac:dyDescent="0.2">
      <c r="D242" s="168" t="e">
        <f t="shared" si="3"/>
        <v>#REF!</v>
      </c>
      <c r="E242" s="139"/>
      <c r="F242" s="143" t="e">
        <f>INDEX(Tabelle1!A:A,_xlfn.AGGREGATE(14,6,ROW(Tabelle1!#REF!)/(Tabelle1!#REF!=L242),COUNTIF($L$3:L242,L242)),1)</f>
        <v>#REF!</v>
      </c>
      <c r="G242" s="139" t="e">
        <f>VLOOKUP(F242,Tabelle1!A:B,2,0)</f>
        <v>#REF!</v>
      </c>
      <c r="H242" s="139" t="e">
        <f>VLOOKUP(F242,Tabelle1!A:B,3,0)</f>
        <v>#REF!</v>
      </c>
      <c r="I242" s="139" t="e">
        <f>VLOOKUP(H242,'BSG-Kürzel'!C:D,2,0)</f>
        <v>#REF!</v>
      </c>
      <c r="J242" s="160" t="e">
        <f>VLOOKUP(F242,Tabelle1!A:B,20,0)</f>
        <v>#REF!</v>
      </c>
      <c r="K242" s="161" t="e">
        <f>VLOOKUP(F242,Tabelle1!A:B,21,0)</f>
        <v>#REF!</v>
      </c>
      <c r="L242" s="162" t="e">
        <f>_xlfn.AGGREGATE(14,6,Tabelle1!#REF!,ROW()-2)</f>
        <v>#REF!</v>
      </c>
      <c r="M242" s="162" t="e">
        <f>VLOOKUP(F242,Tabelle1!A:B,5,0)</f>
        <v>#REF!</v>
      </c>
    </row>
    <row r="243" spans="4:13" x14ac:dyDescent="0.2">
      <c r="D243" s="168" t="e">
        <f t="shared" si="3"/>
        <v>#REF!</v>
      </c>
      <c r="E243" s="139"/>
      <c r="F243" s="143" t="e">
        <f>INDEX(Tabelle1!A:A,_xlfn.AGGREGATE(14,6,ROW(Tabelle1!#REF!)/(Tabelle1!#REF!=L243),COUNTIF($L$3:L243,L243)),1)</f>
        <v>#REF!</v>
      </c>
      <c r="G243" s="139" t="e">
        <f>VLOOKUP(F243,Tabelle1!A:B,2,0)</f>
        <v>#REF!</v>
      </c>
      <c r="H243" s="139" t="e">
        <f>VLOOKUP(F243,Tabelle1!A:B,3,0)</f>
        <v>#REF!</v>
      </c>
      <c r="I243" s="139" t="e">
        <f>VLOOKUP(H243,'BSG-Kürzel'!C:D,2,0)</f>
        <v>#REF!</v>
      </c>
      <c r="J243" s="160" t="e">
        <f>VLOOKUP(F243,Tabelle1!A:B,20,0)</f>
        <v>#REF!</v>
      </c>
      <c r="K243" s="161" t="e">
        <f>VLOOKUP(F243,Tabelle1!A:B,21,0)</f>
        <v>#REF!</v>
      </c>
      <c r="L243" s="162" t="e">
        <f>_xlfn.AGGREGATE(14,6,Tabelle1!#REF!,ROW()-2)</f>
        <v>#REF!</v>
      </c>
      <c r="M243" s="162" t="e">
        <f>VLOOKUP(F243,Tabelle1!A:B,5,0)</f>
        <v>#REF!</v>
      </c>
    </row>
    <row r="244" spans="4:13" x14ac:dyDescent="0.2">
      <c r="D244" s="168" t="e">
        <f t="shared" si="3"/>
        <v>#REF!</v>
      </c>
      <c r="E244" s="139"/>
      <c r="F244" s="143" t="e">
        <f>INDEX(Tabelle1!A:A,_xlfn.AGGREGATE(14,6,ROW(Tabelle1!#REF!)/(Tabelle1!#REF!=L244),COUNTIF($L$3:L244,L244)),1)</f>
        <v>#REF!</v>
      </c>
      <c r="G244" s="139" t="e">
        <f>VLOOKUP(F244,Tabelle1!A:B,2,0)</f>
        <v>#REF!</v>
      </c>
      <c r="H244" s="139" t="e">
        <f>VLOOKUP(F244,Tabelle1!A:B,3,0)</f>
        <v>#REF!</v>
      </c>
      <c r="I244" s="139" t="e">
        <f>VLOOKUP(H244,'BSG-Kürzel'!C:D,2,0)</f>
        <v>#REF!</v>
      </c>
      <c r="J244" s="160" t="e">
        <f>VLOOKUP(F244,Tabelle1!A:B,20,0)</f>
        <v>#REF!</v>
      </c>
      <c r="K244" s="161" t="e">
        <f>VLOOKUP(F244,Tabelle1!A:B,21,0)</f>
        <v>#REF!</v>
      </c>
      <c r="L244" s="162" t="e">
        <f>_xlfn.AGGREGATE(14,6,Tabelle1!#REF!,ROW()-2)</f>
        <v>#REF!</v>
      </c>
      <c r="M244" s="162" t="e">
        <f>VLOOKUP(F244,Tabelle1!A:B,5,0)</f>
        <v>#REF!</v>
      </c>
    </row>
    <row r="245" spans="4:13" x14ac:dyDescent="0.2">
      <c r="D245" s="168" t="e">
        <f t="shared" si="3"/>
        <v>#REF!</v>
      </c>
      <c r="E245" s="139"/>
      <c r="F245" s="143" t="e">
        <f>INDEX(Tabelle1!A:A,_xlfn.AGGREGATE(14,6,ROW(Tabelle1!#REF!)/(Tabelle1!#REF!=L245),COUNTIF($L$3:L245,L245)),1)</f>
        <v>#REF!</v>
      </c>
      <c r="G245" s="139" t="e">
        <f>VLOOKUP(F245,Tabelle1!A:B,2,0)</f>
        <v>#REF!</v>
      </c>
      <c r="H245" s="139" t="e">
        <f>VLOOKUP(F245,Tabelle1!A:B,3,0)</f>
        <v>#REF!</v>
      </c>
      <c r="I245" s="139" t="e">
        <f>VLOOKUP(H245,'BSG-Kürzel'!C:D,2,0)</f>
        <v>#REF!</v>
      </c>
      <c r="J245" s="160" t="e">
        <f>VLOOKUP(F245,Tabelle1!A:B,20,0)</f>
        <v>#REF!</v>
      </c>
      <c r="K245" s="161" t="e">
        <f>VLOOKUP(F245,Tabelle1!A:B,21,0)</f>
        <v>#REF!</v>
      </c>
      <c r="L245" s="162" t="e">
        <f>_xlfn.AGGREGATE(14,6,Tabelle1!#REF!,ROW()-2)</f>
        <v>#REF!</v>
      </c>
      <c r="M245" s="162" t="e">
        <f>VLOOKUP(F245,Tabelle1!A:B,5,0)</f>
        <v>#REF!</v>
      </c>
    </row>
    <row r="246" spans="4:13" x14ac:dyDescent="0.2">
      <c r="D246" s="168" t="e">
        <f t="shared" si="3"/>
        <v>#REF!</v>
      </c>
      <c r="E246" s="139"/>
      <c r="F246" s="143" t="e">
        <f>INDEX(Tabelle1!A:A,_xlfn.AGGREGATE(14,6,ROW(Tabelle1!#REF!)/(Tabelle1!#REF!=L246),COUNTIF($L$3:L246,L246)),1)</f>
        <v>#REF!</v>
      </c>
      <c r="G246" s="139" t="e">
        <f>VLOOKUP(F246,Tabelle1!A:B,2,0)</f>
        <v>#REF!</v>
      </c>
      <c r="H246" s="139" t="e">
        <f>VLOOKUP(F246,Tabelle1!A:B,3,0)</f>
        <v>#REF!</v>
      </c>
      <c r="I246" s="139" t="e">
        <f>VLOOKUP(H246,'BSG-Kürzel'!C:D,2,0)</f>
        <v>#REF!</v>
      </c>
      <c r="J246" s="160" t="e">
        <f>VLOOKUP(F246,Tabelle1!A:B,20,0)</f>
        <v>#REF!</v>
      </c>
      <c r="K246" s="161" t="e">
        <f>VLOOKUP(F246,Tabelle1!A:B,21,0)</f>
        <v>#REF!</v>
      </c>
      <c r="L246" s="162" t="e">
        <f>_xlfn.AGGREGATE(14,6,Tabelle1!#REF!,ROW()-2)</f>
        <v>#REF!</v>
      </c>
      <c r="M246" s="162" t="e">
        <f>VLOOKUP(F246,Tabelle1!A:B,5,0)</f>
        <v>#REF!</v>
      </c>
    </row>
    <row r="247" spans="4:13" x14ac:dyDescent="0.2">
      <c r="D247" s="168" t="e">
        <f t="shared" si="3"/>
        <v>#REF!</v>
      </c>
      <c r="E247" s="139"/>
      <c r="F247" s="143" t="e">
        <f>INDEX(Tabelle1!A:A,_xlfn.AGGREGATE(14,6,ROW(Tabelle1!#REF!)/(Tabelle1!#REF!=L247),COUNTIF($L$3:L247,L247)),1)</f>
        <v>#REF!</v>
      </c>
      <c r="G247" s="139" t="e">
        <f>VLOOKUP(F247,Tabelle1!A:B,2,0)</f>
        <v>#REF!</v>
      </c>
      <c r="H247" s="139" t="e">
        <f>VLOOKUP(F247,Tabelle1!A:B,3,0)</f>
        <v>#REF!</v>
      </c>
      <c r="I247" s="139" t="e">
        <f>VLOOKUP(H247,'BSG-Kürzel'!C:D,2,0)</f>
        <v>#REF!</v>
      </c>
      <c r="J247" s="160" t="e">
        <f>VLOOKUP(F247,Tabelle1!A:B,20,0)</f>
        <v>#REF!</v>
      </c>
      <c r="K247" s="161" t="e">
        <f>VLOOKUP(F247,Tabelle1!A:B,21,0)</f>
        <v>#REF!</v>
      </c>
      <c r="L247" s="162" t="e">
        <f>_xlfn.AGGREGATE(14,6,Tabelle1!#REF!,ROW()-2)</f>
        <v>#REF!</v>
      </c>
      <c r="M247" s="162" t="e">
        <f>VLOOKUP(F247,Tabelle1!A:B,5,0)</f>
        <v>#REF!</v>
      </c>
    </row>
    <row r="248" spans="4:13" x14ac:dyDescent="0.2">
      <c r="D248" s="168" t="e">
        <f t="shared" si="3"/>
        <v>#REF!</v>
      </c>
      <c r="E248" s="139"/>
      <c r="F248" s="143" t="e">
        <f>INDEX(Tabelle1!A:A,_xlfn.AGGREGATE(14,6,ROW(Tabelle1!#REF!)/(Tabelle1!#REF!=L248),COUNTIF($L$3:L248,L248)),1)</f>
        <v>#REF!</v>
      </c>
      <c r="G248" s="139" t="e">
        <f>VLOOKUP(F248,Tabelle1!A:B,2,0)</f>
        <v>#REF!</v>
      </c>
      <c r="H248" s="139" t="e">
        <f>VLOOKUP(F248,Tabelle1!A:B,3,0)</f>
        <v>#REF!</v>
      </c>
      <c r="I248" s="139" t="e">
        <f>VLOOKUP(H248,'BSG-Kürzel'!C:D,2,0)</f>
        <v>#REF!</v>
      </c>
      <c r="J248" s="160" t="e">
        <f>VLOOKUP(F248,Tabelle1!A:B,20,0)</f>
        <v>#REF!</v>
      </c>
      <c r="K248" s="161" t="e">
        <f>VLOOKUP(F248,Tabelle1!A:B,21,0)</f>
        <v>#REF!</v>
      </c>
      <c r="L248" s="162" t="e">
        <f>_xlfn.AGGREGATE(14,6,Tabelle1!#REF!,ROW()-2)</f>
        <v>#REF!</v>
      </c>
      <c r="M248" s="162" t="e">
        <f>VLOOKUP(F248,Tabelle1!A:B,5,0)</f>
        <v>#REF!</v>
      </c>
    </row>
    <row r="249" spans="4:13" x14ac:dyDescent="0.2">
      <c r="D249" s="168" t="e">
        <f t="shared" si="3"/>
        <v>#REF!</v>
      </c>
      <c r="E249" s="139"/>
      <c r="F249" s="143" t="e">
        <f>INDEX(Tabelle1!A:A,_xlfn.AGGREGATE(14,6,ROW(Tabelle1!#REF!)/(Tabelle1!#REF!=L249),COUNTIF($L$3:L249,L249)),1)</f>
        <v>#REF!</v>
      </c>
      <c r="G249" s="139" t="e">
        <f>VLOOKUP(F249,Tabelle1!A:B,2,0)</f>
        <v>#REF!</v>
      </c>
      <c r="H249" s="139" t="e">
        <f>VLOOKUP(F249,Tabelle1!A:B,3,0)</f>
        <v>#REF!</v>
      </c>
      <c r="I249" s="139" t="e">
        <f>VLOOKUP(H249,'BSG-Kürzel'!C:D,2,0)</f>
        <v>#REF!</v>
      </c>
      <c r="J249" s="160" t="e">
        <f>VLOOKUP(F249,Tabelle1!A:B,20,0)</f>
        <v>#REF!</v>
      </c>
      <c r="K249" s="161" t="e">
        <f>VLOOKUP(F249,Tabelle1!A:B,21,0)</f>
        <v>#REF!</v>
      </c>
      <c r="L249" s="162" t="e">
        <f>_xlfn.AGGREGATE(14,6,Tabelle1!#REF!,ROW()-2)</f>
        <v>#REF!</v>
      </c>
      <c r="M249" s="162" t="e">
        <f>VLOOKUP(F249,Tabelle1!A:B,5,0)</f>
        <v>#REF!</v>
      </c>
    </row>
    <row r="250" spans="4:13" x14ac:dyDescent="0.2">
      <c r="D250" s="168" t="e">
        <f t="shared" si="3"/>
        <v>#REF!</v>
      </c>
      <c r="E250" s="139"/>
      <c r="F250" s="143" t="e">
        <f>INDEX(Tabelle1!A:A,_xlfn.AGGREGATE(14,6,ROW(Tabelle1!#REF!)/(Tabelle1!#REF!=L250),COUNTIF($L$3:L250,L250)),1)</f>
        <v>#REF!</v>
      </c>
      <c r="G250" s="139" t="e">
        <f>VLOOKUP(F250,Tabelle1!A:B,2,0)</f>
        <v>#REF!</v>
      </c>
      <c r="H250" s="139" t="e">
        <f>VLOOKUP(F250,Tabelle1!A:B,3,0)</f>
        <v>#REF!</v>
      </c>
      <c r="I250" s="139" t="e">
        <f>VLOOKUP(H250,'BSG-Kürzel'!C:D,2,0)</f>
        <v>#REF!</v>
      </c>
      <c r="J250" s="160" t="e">
        <f>VLOOKUP(F250,Tabelle1!A:B,20,0)</f>
        <v>#REF!</v>
      </c>
      <c r="K250" s="161" t="e">
        <f>VLOOKUP(F250,Tabelle1!A:B,21,0)</f>
        <v>#REF!</v>
      </c>
      <c r="L250" s="162" t="e">
        <f>_xlfn.AGGREGATE(14,6,Tabelle1!#REF!,ROW()-2)</f>
        <v>#REF!</v>
      </c>
      <c r="M250" s="162" t="e">
        <f>VLOOKUP(F250,Tabelle1!A:B,5,0)</f>
        <v>#REF!</v>
      </c>
    </row>
    <row r="251" spans="4:13" x14ac:dyDescent="0.2">
      <c r="D251" s="168" t="e">
        <f t="shared" si="3"/>
        <v>#REF!</v>
      </c>
      <c r="E251" s="139"/>
      <c r="F251" s="143" t="e">
        <f>INDEX(Tabelle1!A:A,_xlfn.AGGREGATE(14,6,ROW(Tabelle1!#REF!)/(Tabelle1!#REF!=L251),COUNTIF($L$3:L251,L251)),1)</f>
        <v>#REF!</v>
      </c>
      <c r="G251" s="139" t="e">
        <f>VLOOKUP(F251,Tabelle1!A:B,2,0)</f>
        <v>#REF!</v>
      </c>
      <c r="H251" s="139" t="e">
        <f>VLOOKUP(F251,Tabelle1!A:B,3,0)</f>
        <v>#REF!</v>
      </c>
      <c r="I251" s="139" t="e">
        <f>VLOOKUP(H251,'BSG-Kürzel'!C:D,2,0)</f>
        <v>#REF!</v>
      </c>
      <c r="J251" s="160" t="e">
        <f>VLOOKUP(F251,Tabelle1!A:B,20,0)</f>
        <v>#REF!</v>
      </c>
      <c r="K251" s="161" t="e">
        <f>VLOOKUP(F251,Tabelle1!A:B,21,0)</f>
        <v>#REF!</v>
      </c>
      <c r="L251" s="162" t="e">
        <f>_xlfn.AGGREGATE(14,6,Tabelle1!#REF!,ROW()-2)</f>
        <v>#REF!</v>
      </c>
      <c r="M251" s="162" t="e">
        <f>VLOOKUP(F251,Tabelle1!A:B,5,0)</f>
        <v>#REF!</v>
      </c>
    </row>
    <row r="252" spans="4:13" x14ac:dyDescent="0.2">
      <c r="D252" s="168" t="e">
        <f t="shared" si="3"/>
        <v>#REF!</v>
      </c>
      <c r="E252" s="139"/>
      <c r="F252" s="143" t="e">
        <f>INDEX(Tabelle1!A:A,_xlfn.AGGREGATE(14,6,ROW(Tabelle1!#REF!)/(Tabelle1!#REF!=L252),COUNTIF($L$3:L252,L252)),1)</f>
        <v>#REF!</v>
      </c>
      <c r="G252" s="139" t="e">
        <f>VLOOKUP(F252,Tabelle1!A:B,2,0)</f>
        <v>#REF!</v>
      </c>
      <c r="H252" s="139" t="e">
        <f>VLOOKUP(F252,Tabelle1!A:B,3,0)</f>
        <v>#REF!</v>
      </c>
      <c r="I252" s="139" t="e">
        <f>VLOOKUP(H252,'BSG-Kürzel'!C:D,2,0)</f>
        <v>#REF!</v>
      </c>
      <c r="J252" s="160" t="e">
        <f>VLOOKUP(F252,Tabelle1!A:B,20,0)</f>
        <v>#REF!</v>
      </c>
      <c r="K252" s="161" t="e">
        <f>VLOOKUP(F252,Tabelle1!A:B,21,0)</f>
        <v>#REF!</v>
      </c>
      <c r="L252" s="162" t="e">
        <f>_xlfn.AGGREGATE(14,6,Tabelle1!#REF!,ROW()-2)</f>
        <v>#REF!</v>
      </c>
      <c r="M252" s="162" t="e">
        <f>VLOOKUP(F252,Tabelle1!A:B,5,0)</f>
        <v>#REF!</v>
      </c>
    </row>
    <row r="253" spans="4:13" x14ac:dyDescent="0.2">
      <c r="D253" s="168" t="e">
        <f t="shared" si="3"/>
        <v>#REF!</v>
      </c>
      <c r="E253" s="139"/>
      <c r="F253" s="143" t="e">
        <f>INDEX(Tabelle1!A:A,_xlfn.AGGREGATE(14,6,ROW(Tabelle1!#REF!)/(Tabelle1!#REF!=L253),COUNTIF($L$3:L253,L253)),1)</f>
        <v>#REF!</v>
      </c>
      <c r="G253" s="139" t="e">
        <f>VLOOKUP(F253,Tabelle1!A:B,2,0)</f>
        <v>#REF!</v>
      </c>
      <c r="H253" s="139" t="e">
        <f>VLOOKUP(F253,Tabelle1!A:B,3,0)</f>
        <v>#REF!</v>
      </c>
      <c r="I253" s="139" t="e">
        <f>VLOOKUP(H253,'BSG-Kürzel'!C:D,2,0)</f>
        <v>#REF!</v>
      </c>
      <c r="J253" s="160" t="e">
        <f>VLOOKUP(F253,Tabelle1!A:B,20,0)</f>
        <v>#REF!</v>
      </c>
      <c r="K253" s="161" t="e">
        <f>VLOOKUP(F253,Tabelle1!A:B,21,0)</f>
        <v>#REF!</v>
      </c>
      <c r="L253" s="162" t="e">
        <f>_xlfn.AGGREGATE(14,6,Tabelle1!#REF!,ROW()-2)</f>
        <v>#REF!</v>
      </c>
      <c r="M253" s="162" t="e">
        <f>VLOOKUP(F253,Tabelle1!A:B,5,0)</f>
        <v>#REF!</v>
      </c>
    </row>
    <row r="254" spans="4:13" x14ac:dyDescent="0.2">
      <c r="D254" s="168" t="e">
        <f t="shared" si="3"/>
        <v>#REF!</v>
      </c>
      <c r="E254" s="139"/>
      <c r="F254" s="143" t="e">
        <f>INDEX(Tabelle1!A:A,_xlfn.AGGREGATE(14,6,ROW(Tabelle1!#REF!)/(Tabelle1!#REF!=L254),COUNTIF($L$3:L254,L254)),1)</f>
        <v>#REF!</v>
      </c>
      <c r="G254" s="139" t="e">
        <f>VLOOKUP(F254,Tabelle1!A:B,2,0)</f>
        <v>#REF!</v>
      </c>
      <c r="H254" s="139" t="e">
        <f>VLOOKUP(F254,Tabelle1!A:B,3,0)</f>
        <v>#REF!</v>
      </c>
      <c r="I254" s="139" t="e">
        <f>VLOOKUP(H254,'BSG-Kürzel'!C:D,2,0)</f>
        <v>#REF!</v>
      </c>
      <c r="J254" s="160" t="e">
        <f>VLOOKUP(F254,Tabelle1!A:B,20,0)</f>
        <v>#REF!</v>
      </c>
      <c r="K254" s="161" t="e">
        <f>VLOOKUP(F254,Tabelle1!A:B,21,0)</f>
        <v>#REF!</v>
      </c>
      <c r="L254" s="162" t="e">
        <f>_xlfn.AGGREGATE(14,6,Tabelle1!#REF!,ROW()-2)</f>
        <v>#REF!</v>
      </c>
      <c r="M254" s="162" t="e">
        <f>VLOOKUP(F254,Tabelle1!A:B,5,0)</f>
        <v>#REF!</v>
      </c>
    </row>
    <row r="255" spans="4:13" x14ac:dyDescent="0.2">
      <c r="D255" s="168" t="e">
        <f t="shared" si="3"/>
        <v>#REF!</v>
      </c>
      <c r="E255" s="139"/>
      <c r="F255" s="143" t="e">
        <f>INDEX(Tabelle1!A:A,_xlfn.AGGREGATE(14,6,ROW(Tabelle1!#REF!)/(Tabelle1!#REF!=L255),COUNTIF($L$3:L255,L255)),1)</f>
        <v>#REF!</v>
      </c>
      <c r="G255" s="139" t="e">
        <f>VLOOKUP(F255,Tabelle1!A:B,2,0)</f>
        <v>#REF!</v>
      </c>
      <c r="H255" s="139" t="e">
        <f>VLOOKUP(F255,Tabelle1!A:B,3,0)</f>
        <v>#REF!</v>
      </c>
      <c r="I255" s="139" t="e">
        <f>VLOOKUP(H255,'BSG-Kürzel'!C:D,2,0)</f>
        <v>#REF!</v>
      </c>
      <c r="J255" s="160" t="e">
        <f>VLOOKUP(F255,Tabelle1!A:B,20,0)</f>
        <v>#REF!</v>
      </c>
      <c r="K255" s="161" t="e">
        <f>VLOOKUP(F255,Tabelle1!A:B,21,0)</f>
        <v>#REF!</v>
      </c>
      <c r="L255" s="162" t="e">
        <f>_xlfn.AGGREGATE(14,6,Tabelle1!#REF!,ROW()-2)</f>
        <v>#REF!</v>
      </c>
      <c r="M255" s="162" t="e">
        <f>VLOOKUP(F255,Tabelle1!A:B,5,0)</f>
        <v>#REF!</v>
      </c>
    </row>
    <row r="256" spans="4:13" x14ac:dyDescent="0.2">
      <c r="D256" s="168" t="e">
        <f t="shared" si="3"/>
        <v>#REF!</v>
      </c>
      <c r="E256" s="139"/>
      <c r="F256" s="143" t="e">
        <f>INDEX(Tabelle1!A:A,_xlfn.AGGREGATE(14,6,ROW(Tabelle1!#REF!)/(Tabelle1!#REF!=L256),COUNTIF($L$3:L256,L256)),1)</f>
        <v>#REF!</v>
      </c>
      <c r="G256" s="139" t="e">
        <f>VLOOKUP(F256,Tabelle1!A:B,2,0)</f>
        <v>#REF!</v>
      </c>
      <c r="H256" s="139" t="e">
        <f>VLOOKUP(F256,Tabelle1!A:B,3,0)</f>
        <v>#REF!</v>
      </c>
      <c r="I256" s="139" t="e">
        <f>VLOOKUP(H256,'BSG-Kürzel'!C:D,2,0)</f>
        <v>#REF!</v>
      </c>
      <c r="J256" s="160" t="e">
        <f>VLOOKUP(F256,Tabelle1!A:B,20,0)</f>
        <v>#REF!</v>
      </c>
      <c r="K256" s="161" t="e">
        <f>VLOOKUP(F256,Tabelle1!A:B,21,0)</f>
        <v>#REF!</v>
      </c>
      <c r="L256" s="162" t="e">
        <f>_xlfn.AGGREGATE(14,6,Tabelle1!#REF!,ROW()-2)</f>
        <v>#REF!</v>
      </c>
      <c r="M256" s="162" t="e">
        <f>VLOOKUP(F256,Tabelle1!A:B,5,0)</f>
        <v>#REF!</v>
      </c>
    </row>
    <row r="257" spans="4:13" x14ac:dyDescent="0.2">
      <c r="D257" s="168" t="e">
        <f t="shared" si="3"/>
        <v>#REF!</v>
      </c>
      <c r="E257" s="139"/>
      <c r="F257" s="143" t="e">
        <f>INDEX(Tabelle1!A:A,_xlfn.AGGREGATE(14,6,ROW(Tabelle1!#REF!)/(Tabelle1!#REF!=L257),COUNTIF($L$3:L257,L257)),1)</f>
        <v>#REF!</v>
      </c>
      <c r="G257" s="139" t="e">
        <f>VLOOKUP(F257,Tabelle1!A:B,2,0)</f>
        <v>#REF!</v>
      </c>
      <c r="H257" s="139" t="e">
        <f>VLOOKUP(F257,Tabelle1!A:B,3,0)</f>
        <v>#REF!</v>
      </c>
      <c r="I257" s="139" t="e">
        <f>VLOOKUP(H257,'BSG-Kürzel'!C:D,2,0)</f>
        <v>#REF!</v>
      </c>
      <c r="J257" s="160" t="e">
        <f>VLOOKUP(F257,Tabelle1!A:B,20,0)</f>
        <v>#REF!</v>
      </c>
      <c r="K257" s="161" t="e">
        <f>VLOOKUP(F257,Tabelle1!A:B,21,0)</f>
        <v>#REF!</v>
      </c>
      <c r="L257" s="162" t="e">
        <f>_xlfn.AGGREGATE(14,6,Tabelle1!#REF!,ROW()-2)</f>
        <v>#REF!</v>
      </c>
      <c r="M257" s="162" t="e">
        <f>VLOOKUP(F257,Tabelle1!A:B,5,0)</f>
        <v>#REF!</v>
      </c>
    </row>
    <row r="258" spans="4:13" x14ac:dyDescent="0.2">
      <c r="D258" s="168" t="e">
        <f t="shared" si="3"/>
        <v>#REF!</v>
      </c>
      <c r="E258" s="139"/>
      <c r="F258" s="143" t="e">
        <f>INDEX(Tabelle1!A:A,_xlfn.AGGREGATE(14,6,ROW(Tabelle1!#REF!)/(Tabelle1!#REF!=L258),COUNTIF($L$3:L258,L258)),1)</f>
        <v>#REF!</v>
      </c>
      <c r="G258" s="139" t="e">
        <f>VLOOKUP(F258,Tabelle1!A:B,2,0)</f>
        <v>#REF!</v>
      </c>
      <c r="H258" s="139" t="e">
        <f>VLOOKUP(F258,Tabelle1!A:B,3,0)</f>
        <v>#REF!</v>
      </c>
      <c r="I258" s="139" t="e">
        <f>VLOOKUP(H258,'BSG-Kürzel'!C:D,2,0)</f>
        <v>#REF!</v>
      </c>
      <c r="J258" s="160" t="e">
        <f>VLOOKUP(F258,Tabelle1!A:B,20,0)</f>
        <v>#REF!</v>
      </c>
      <c r="K258" s="161" t="e">
        <f>VLOOKUP(F258,Tabelle1!A:B,21,0)</f>
        <v>#REF!</v>
      </c>
      <c r="L258" s="162" t="e">
        <f>_xlfn.AGGREGATE(14,6,Tabelle1!#REF!,ROW()-2)</f>
        <v>#REF!</v>
      </c>
      <c r="M258" s="162" t="e">
        <f>VLOOKUP(F258,Tabelle1!A:B,5,0)</f>
        <v>#REF!</v>
      </c>
    </row>
    <row r="259" spans="4:13" x14ac:dyDescent="0.2">
      <c r="D259" s="168" t="e">
        <f t="shared" ref="D259:D322" si="4">RANK(L259,L:L)</f>
        <v>#REF!</v>
      </c>
      <c r="E259" s="139"/>
      <c r="F259" s="143" t="e">
        <f>INDEX(Tabelle1!A:A,_xlfn.AGGREGATE(14,6,ROW(Tabelle1!#REF!)/(Tabelle1!#REF!=L259),COUNTIF($L$3:L259,L259)),1)</f>
        <v>#REF!</v>
      </c>
      <c r="G259" s="139" t="e">
        <f>VLOOKUP(F259,Tabelle1!A:B,2,0)</f>
        <v>#REF!</v>
      </c>
      <c r="H259" s="139" t="e">
        <f>VLOOKUP(F259,Tabelle1!A:B,3,0)</f>
        <v>#REF!</v>
      </c>
      <c r="I259" s="139" t="e">
        <f>VLOOKUP(H259,'BSG-Kürzel'!C:D,2,0)</f>
        <v>#REF!</v>
      </c>
      <c r="J259" s="160" t="e">
        <f>VLOOKUP(F259,Tabelle1!A:B,20,0)</f>
        <v>#REF!</v>
      </c>
      <c r="K259" s="161" t="e">
        <f>VLOOKUP(F259,Tabelle1!A:B,21,0)</f>
        <v>#REF!</v>
      </c>
      <c r="L259" s="162" t="e">
        <f>_xlfn.AGGREGATE(14,6,Tabelle1!#REF!,ROW()-2)</f>
        <v>#REF!</v>
      </c>
      <c r="M259" s="162" t="e">
        <f>VLOOKUP(F259,Tabelle1!A:B,5,0)</f>
        <v>#REF!</v>
      </c>
    </row>
    <row r="260" spans="4:13" x14ac:dyDescent="0.2">
      <c r="D260" s="168" t="e">
        <f t="shared" si="4"/>
        <v>#REF!</v>
      </c>
      <c r="E260" s="139"/>
      <c r="F260" s="143" t="e">
        <f>INDEX(Tabelle1!A:A,_xlfn.AGGREGATE(14,6,ROW(Tabelle1!#REF!)/(Tabelle1!#REF!=L260),COUNTIF($L$3:L260,L260)),1)</f>
        <v>#REF!</v>
      </c>
      <c r="G260" s="139" t="e">
        <f>VLOOKUP(F260,Tabelle1!A:B,2,0)</f>
        <v>#REF!</v>
      </c>
      <c r="H260" s="139" t="e">
        <f>VLOOKUP(F260,Tabelle1!A:B,3,0)</f>
        <v>#REF!</v>
      </c>
      <c r="I260" s="139" t="e">
        <f>VLOOKUP(H260,'BSG-Kürzel'!C:D,2,0)</f>
        <v>#REF!</v>
      </c>
      <c r="J260" s="160" t="e">
        <f>VLOOKUP(F260,Tabelle1!A:B,20,0)</f>
        <v>#REF!</v>
      </c>
      <c r="K260" s="161" t="e">
        <f>VLOOKUP(F260,Tabelle1!A:B,21,0)</f>
        <v>#REF!</v>
      </c>
      <c r="L260" s="162" t="e">
        <f>_xlfn.AGGREGATE(14,6,Tabelle1!#REF!,ROW()-2)</f>
        <v>#REF!</v>
      </c>
      <c r="M260" s="162" t="e">
        <f>VLOOKUP(F260,Tabelle1!A:B,5,0)</f>
        <v>#REF!</v>
      </c>
    </row>
    <row r="261" spans="4:13" x14ac:dyDescent="0.2">
      <c r="D261" s="168" t="e">
        <f t="shared" si="4"/>
        <v>#REF!</v>
      </c>
      <c r="E261" s="139"/>
      <c r="F261" s="143" t="e">
        <f>INDEX(Tabelle1!A:A,_xlfn.AGGREGATE(14,6,ROW(Tabelle1!#REF!)/(Tabelle1!#REF!=L261),COUNTIF($L$3:L261,L261)),1)</f>
        <v>#REF!</v>
      </c>
      <c r="G261" s="139" t="e">
        <f>VLOOKUP(F261,Tabelle1!A:B,2,0)</f>
        <v>#REF!</v>
      </c>
      <c r="H261" s="139" t="e">
        <f>VLOOKUP(F261,Tabelle1!A:B,3,0)</f>
        <v>#REF!</v>
      </c>
      <c r="I261" s="139" t="e">
        <f>VLOOKUP(H261,'BSG-Kürzel'!C:D,2,0)</f>
        <v>#REF!</v>
      </c>
      <c r="J261" s="160" t="e">
        <f>VLOOKUP(F261,Tabelle1!A:B,20,0)</f>
        <v>#REF!</v>
      </c>
      <c r="K261" s="161" t="e">
        <f>VLOOKUP(F261,Tabelle1!A:B,21,0)</f>
        <v>#REF!</v>
      </c>
      <c r="L261" s="162" t="e">
        <f>_xlfn.AGGREGATE(14,6,Tabelle1!#REF!,ROW()-2)</f>
        <v>#REF!</v>
      </c>
      <c r="M261" s="162" t="e">
        <f>VLOOKUP(F261,Tabelle1!A:B,5,0)</f>
        <v>#REF!</v>
      </c>
    </row>
    <row r="262" spans="4:13" x14ac:dyDescent="0.2">
      <c r="D262" s="168" t="e">
        <f t="shared" si="4"/>
        <v>#REF!</v>
      </c>
      <c r="E262" s="139"/>
      <c r="F262" s="143" t="e">
        <f>INDEX(Tabelle1!A:A,_xlfn.AGGREGATE(14,6,ROW(Tabelle1!#REF!)/(Tabelle1!#REF!=L262),COUNTIF($L$3:L262,L262)),1)</f>
        <v>#REF!</v>
      </c>
      <c r="G262" s="139" t="e">
        <f>VLOOKUP(F262,Tabelle1!A:B,2,0)</f>
        <v>#REF!</v>
      </c>
      <c r="H262" s="139" t="e">
        <f>VLOOKUP(F262,Tabelle1!A:B,3,0)</f>
        <v>#REF!</v>
      </c>
      <c r="I262" s="139" t="e">
        <f>VLOOKUP(H262,'BSG-Kürzel'!C:D,2,0)</f>
        <v>#REF!</v>
      </c>
      <c r="J262" s="160" t="e">
        <f>VLOOKUP(F262,Tabelle1!A:B,20,0)</f>
        <v>#REF!</v>
      </c>
      <c r="K262" s="161" t="e">
        <f>VLOOKUP(F262,Tabelle1!A:B,21,0)</f>
        <v>#REF!</v>
      </c>
      <c r="L262" s="162" t="e">
        <f>_xlfn.AGGREGATE(14,6,Tabelle1!#REF!,ROW()-2)</f>
        <v>#REF!</v>
      </c>
      <c r="M262" s="162" t="e">
        <f>VLOOKUP(F262,Tabelle1!A:B,5,0)</f>
        <v>#REF!</v>
      </c>
    </row>
    <row r="263" spans="4:13" x14ac:dyDescent="0.2">
      <c r="D263" s="168" t="e">
        <f t="shared" si="4"/>
        <v>#REF!</v>
      </c>
      <c r="E263" s="139"/>
      <c r="F263" s="143" t="e">
        <f>INDEX(Tabelle1!A:A,_xlfn.AGGREGATE(14,6,ROW(Tabelle1!#REF!)/(Tabelle1!#REF!=L263),COUNTIF($L$3:L263,L263)),1)</f>
        <v>#REF!</v>
      </c>
      <c r="G263" s="139" t="e">
        <f>VLOOKUP(F263,Tabelle1!A:B,2,0)</f>
        <v>#REF!</v>
      </c>
      <c r="H263" s="139" t="e">
        <f>VLOOKUP(F263,Tabelle1!A:B,3,0)</f>
        <v>#REF!</v>
      </c>
      <c r="I263" s="139" t="e">
        <f>VLOOKUP(H263,'BSG-Kürzel'!C:D,2,0)</f>
        <v>#REF!</v>
      </c>
      <c r="J263" s="160" t="e">
        <f>VLOOKUP(F263,Tabelle1!A:B,20,0)</f>
        <v>#REF!</v>
      </c>
      <c r="K263" s="161" t="e">
        <f>VLOOKUP(F263,Tabelle1!A:B,21,0)</f>
        <v>#REF!</v>
      </c>
      <c r="L263" s="162" t="e">
        <f>_xlfn.AGGREGATE(14,6,Tabelle1!#REF!,ROW()-2)</f>
        <v>#REF!</v>
      </c>
      <c r="M263" s="162" t="e">
        <f>VLOOKUP(F263,Tabelle1!A:B,5,0)</f>
        <v>#REF!</v>
      </c>
    </row>
    <row r="264" spans="4:13" x14ac:dyDescent="0.2">
      <c r="D264" s="168" t="e">
        <f t="shared" si="4"/>
        <v>#REF!</v>
      </c>
      <c r="E264" s="139"/>
      <c r="F264" s="143" t="e">
        <f>INDEX(Tabelle1!A:A,_xlfn.AGGREGATE(14,6,ROW(Tabelle1!#REF!)/(Tabelle1!#REF!=L264),COUNTIF($L$3:L264,L264)),1)</f>
        <v>#REF!</v>
      </c>
      <c r="G264" s="139" t="e">
        <f>VLOOKUP(F264,Tabelle1!A:B,2,0)</f>
        <v>#REF!</v>
      </c>
      <c r="H264" s="139" t="e">
        <f>VLOOKUP(F264,Tabelle1!A:B,3,0)</f>
        <v>#REF!</v>
      </c>
      <c r="I264" s="139" t="e">
        <f>VLOOKUP(H264,'BSG-Kürzel'!C:D,2,0)</f>
        <v>#REF!</v>
      </c>
      <c r="J264" s="160" t="e">
        <f>VLOOKUP(F264,Tabelle1!A:B,20,0)</f>
        <v>#REF!</v>
      </c>
      <c r="K264" s="161" t="e">
        <f>VLOOKUP(F264,Tabelle1!A:B,21,0)</f>
        <v>#REF!</v>
      </c>
      <c r="L264" s="162" t="e">
        <f>_xlfn.AGGREGATE(14,6,Tabelle1!#REF!,ROW()-2)</f>
        <v>#REF!</v>
      </c>
      <c r="M264" s="162" t="e">
        <f>VLOOKUP(F264,Tabelle1!A:B,5,0)</f>
        <v>#REF!</v>
      </c>
    </row>
    <row r="265" spans="4:13" x14ac:dyDescent="0.2">
      <c r="D265" s="168" t="e">
        <f t="shared" si="4"/>
        <v>#REF!</v>
      </c>
      <c r="E265" s="139"/>
      <c r="F265" s="143" t="e">
        <f>INDEX(Tabelle1!A:A,_xlfn.AGGREGATE(14,6,ROW(Tabelle1!#REF!)/(Tabelle1!#REF!=L265),COUNTIF($L$3:L265,L265)),1)</f>
        <v>#REF!</v>
      </c>
      <c r="G265" s="139" t="e">
        <f>VLOOKUP(F265,Tabelle1!A:B,2,0)</f>
        <v>#REF!</v>
      </c>
      <c r="H265" s="139" t="e">
        <f>VLOOKUP(F265,Tabelle1!A:B,3,0)</f>
        <v>#REF!</v>
      </c>
      <c r="I265" s="139" t="e">
        <f>VLOOKUP(H265,'BSG-Kürzel'!C:D,2,0)</f>
        <v>#REF!</v>
      </c>
      <c r="J265" s="160" t="e">
        <f>VLOOKUP(F265,Tabelle1!A:B,20,0)</f>
        <v>#REF!</v>
      </c>
      <c r="K265" s="161" t="e">
        <f>VLOOKUP(F265,Tabelle1!A:B,21,0)</f>
        <v>#REF!</v>
      </c>
      <c r="L265" s="162" t="e">
        <f>_xlfn.AGGREGATE(14,6,Tabelle1!#REF!,ROW()-2)</f>
        <v>#REF!</v>
      </c>
      <c r="M265" s="162" t="e">
        <f>VLOOKUP(F265,Tabelle1!A:B,5,0)</f>
        <v>#REF!</v>
      </c>
    </row>
    <row r="266" spans="4:13" x14ac:dyDescent="0.2">
      <c r="D266" s="168" t="e">
        <f t="shared" si="4"/>
        <v>#REF!</v>
      </c>
      <c r="E266" s="139"/>
      <c r="F266" s="143" t="e">
        <f>INDEX(Tabelle1!A:A,_xlfn.AGGREGATE(14,6,ROW(Tabelle1!#REF!)/(Tabelle1!#REF!=L266),COUNTIF($L$3:L266,L266)),1)</f>
        <v>#REF!</v>
      </c>
      <c r="G266" s="139" t="e">
        <f>VLOOKUP(F266,Tabelle1!A:B,2,0)</f>
        <v>#REF!</v>
      </c>
      <c r="H266" s="139" t="e">
        <f>VLOOKUP(F266,Tabelle1!A:B,3,0)</f>
        <v>#REF!</v>
      </c>
      <c r="I266" s="139" t="e">
        <f>VLOOKUP(H266,'BSG-Kürzel'!C:D,2,0)</f>
        <v>#REF!</v>
      </c>
      <c r="J266" s="160" t="e">
        <f>VLOOKUP(F266,Tabelle1!A:B,20,0)</f>
        <v>#REF!</v>
      </c>
      <c r="K266" s="161" t="e">
        <f>VLOOKUP(F266,Tabelle1!A:B,21,0)</f>
        <v>#REF!</v>
      </c>
      <c r="L266" s="162" t="e">
        <f>_xlfn.AGGREGATE(14,6,Tabelle1!#REF!,ROW()-2)</f>
        <v>#REF!</v>
      </c>
      <c r="M266" s="162" t="e">
        <f>VLOOKUP(F266,Tabelle1!A:B,5,0)</f>
        <v>#REF!</v>
      </c>
    </row>
    <row r="267" spans="4:13" x14ac:dyDescent="0.2">
      <c r="D267" s="168" t="e">
        <f t="shared" si="4"/>
        <v>#REF!</v>
      </c>
      <c r="E267" s="139"/>
      <c r="F267" s="143" t="e">
        <f>INDEX(Tabelle1!A:A,_xlfn.AGGREGATE(14,6,ROW(Tabelle1!#REF!)/(Tabelle1!#REF!=L267),COUNTIF($L$3:L267,L267)),1)</f>
        <v>#REF!</v>
      </c>
      <c r="G267" s="139" t="e">
        <f>VLOOKUP(F267,Tabelle1!A:B,2,0)</f>
        <v>#REF!</v>
      </c>
      <c r="H267" s="139" t="e">
        <f>VLOOKUP(F267,Tabelle1!A:B,3,0)</f>
        <v>#REF!</v>
      </c>
      <c r="I267" s="139" t="e">
        <f>VLOOKUP(H267,'BSG-Kürzel'!C:D,2,0)</f>
        <v>#REF!</v>
      </c>
      <c r="J267" s="160" t="e">
        <f>VLOOKUP(F267,Tabelle1!A:B,20,0)</f>
        <v>#REF!</v>
      </c>
      <c r="K267" s="161" t="e">
        <f>VLOOKUP(F267,Tabelle1!A:B,21,0)</f>
        <v>#REF!</v>
      </c>
      <c r="L267" s="162" t="e">
        <f>_xlfn.AGGREGATE(14,6,Tabelle1!#REF!,ROW()-2)</f>
        <v>#REF!</v>
      </c>
      <c r="M267" s="162" t="e">
        <f>VLOOKUP(F267,Tabelle1!A:B,5,0)</f>
        <v>#REF!</v>
      </c>
    </row>
    <row r="268" spans="4:13" x14ac:dyDescent="0.2">
      <c r="D268" s="168" t="e">
        <f t="shared" si="4"/>
        <v>#REF!</v>
      </c>
      <c r="E268" s="139"/>
      <c r="F268" s="143" t="e">
        <f>INDEX(Tabelle1!A:A,_xlfn.AGGREGATE(14,6,ROW(Tabelle1!#REF!)/(Tabelle1!#REF!=L268),COUNTIF($L$3:L268,L268)),1)</f>
        <v>#REF!</v>
      </c>
      <c r="G268" s="139" t="e">
        <f>VLOOKUP(F268,Tabelle1!A:B,2,0)</f>
        <v>#REF!</v>
      </c>
      <c r="H268" s="139" t="e">
        <f>VLOOKUP(F268,Tabelle1!A:B,3,0)</f>
        <v>#REF!</v>
      </c>
      <c r="I268" s="139" t="e">
        <f>VLOOKUP(H268,'BSG-Kürzel'!C:D,2,0)</f>
        <v>#REF!</v>
      </c>
      <c r="J268" s="160" t="e">
        <f>VLOOKUP(F268,Tabelle1!A:B,20,0)</f>
        <v>#REF!</v>
      </c>
      <c r="K268" s="161" t="e">
        <f>VLOOKUP(F268,Tabelle1!A:B,21,0)</f>
        <v>#REF!</v>
      </c>
      <c r="L268" s="162" t="e">
        <f>_xlfn.AGGREGATE(14,6,Tabelle1!#REF!,ROW()-2)</f>
        <v>#REF!</v>
      </c>
      <c r="M268" s="162" t="e">
        <f>VLOOKUP(F268,Tabelle1!A:B,5,0)</f>
        <v>#REF!</v>
      </c>
    </row>
    <row r="269" spans="4:13" x14ac:dyDescent="0.2">
      <c r="D269" s="168" t="e">
        <f t="shared" si="4"/>
        <v>#REF!</v>
      </c>
      <c r="E269" s="139"/>
      <c r="F269" s="143" t="e">
        <f>INDEX(Tabelle1!A:A,_xlfn.AGGREGATE(14,6,ROW(Tabelle1!#REF!)/(Tabelle1!#REF!=L269),COUNTIF($L$3:L269,L269)),1)</f>
        <v>#REF!</v>
      </c>
      <c r="G269" s="139" t="e">
        <f>VLOOKUP(F269,Tabelle1!A:B,2,0)</f>
        <v>#REF!</v>
      </c>
      <c r="H269" s="139" t="e">
        <f>VLOOKUP(F269,Tabelle1!A:B,3,0)</f>
        <v>#REF!</v>
      </c>
      <c r="I269" s="139" t="e">
        <f>VLOOKUP(H269,'BSG-Kürzel'!C:D,2,0)</f>
        <v>#REF!</v>
      </c>
      <c r="J269" s="160" t="e">
        <f>VLOOKUP(F269,Tabelle1!A:B,20,0)</f>
        <v>#REF!</v>
      </c>
      <c r="K269" s="161" t="e">
        <f>VLOOKUP(F269,Tabelle1!A:B,21,0)</f>
        <v>#REF!</v>
      </c>
      <c r="L269" s="162" t="e">
        <f>_xlfn.AGGREGATE(14,6,Tabelle1!#REF!,ROW()-2)</f>
        <v>#REF!</v>
      </c>
      <c r="M269" s="162" t="e">
        <f>VLOOKUP(F269,Tabelle1!A:B,5,0)</f>
        <v>#REF!</v>
      </c>
    </row>
    <row r="270" spans="4:13" x14ac:dyDescent="0.2">
      <c r="D270" s="168" t="e">
        <f t="shared" si="4"/>
        <v>#REF!</v>
      </c>
      <c r="E270" s="139"/>
      <c r="F270" s="143" t="e">
        <f>INDEX(Tabelle1!A:A,_xlfn.AGGREGATE(14,6,ROW(Tabelle1!#REF!)/(Tabelle1!#REF!=L270),COUNTIF($L$3:L270,L270)),1)</f>
        <v>#REF!</v>
      </c>
      <c r="G270" s="139" t="e">
        <f>VLOOKUP(F270,Tabelle1!A:B,2,0)</f>
        <v>#REF!</v>
      </c>
      <c r="H270" s="139" t="e">
        <f>VLOOKUP(F270,Tabelle1!A:B,3,0)</f>
        <v>#REF!</v>
      </c>
      <c r="I270" s="139" t="e">
        <f>VLOOKUP(H270,'BSG-Kürzel'!C:D,2,0)</f>
        <v>#REF!</v>
      </c>
      <c r="J270" s="160" t="e">
        <f>VLOOKUP(F270,Tabelle1!A:B,20,0)</f>
        <v>#REF!</v>
      </c>
      <c r="K270" s="161" t="e">
        <f>VLOOKUP(F270,Tabelle1!A:B,21,0)</f>
        <v>#REF!</v>
      </c>
      <c r="L270" s="162" t="e">
        <f>_xlfn.AGGREGATE(14,6,Tabelle1!#REF!,ROW()-2)</f>
        <v>#REF!</v>
      </c>
      <c r="M270" s="162" t="e">
        <f>VLOOKUP(F270,Tabelle1!A:B,5,0)</f>
        <v>#REF!</v>
      </c>
    </row>
    <row r="271" spans="4:13" x14ac:dyDescent="0.2">
      <c r="D271" s="168" t="e">
        <f t="shared" si="4"/>
        <v>#REF!</v>
      </c>
      <c r="E271" s="139"/>
      <c r="F271" s="143" t="e">
        <f>INDEX(Tabelle1!A:A,_xlfn.AGGREGATE(14,6,ROW(Tabelle1!#REF!)/(Tabelle1!#REF!=L271),COUNTIF($L$3:L271,L271)),1)</f>
        <v>#REF!</v>
      </c>
      <c r="G271" s="139" t="e">
        <f>VLOOKUP(F271,Tabelle1!A:B,2,0)</f>
        <v>#REF!</v>
      </c>
      <c r="H271" s="139" t="e">
        <f>VLOOKUP(F271,Tabelle1!A:B,3,0)</f>
        <v>#REF!</v>
      </c>
      <c r="I271" s="139" t="e">
        <f>VLOOKUP(H271,'BSG-Kürzel'!C:D,2,0)</f>
        <v>#REF!</v>
      </c>
      <c r="J271" s="160" t="e">
        <f>VLOOKUP(F271,Tabelle1!A:B,20,0)</f>
        <v>#REF!</v>
      </c>
      <c r="K271" s="161" t="e">
        <f>VLOOKUP(F271,Tabelle1!A:B,21,0)</f>
        <v>#REF!</v>
      </c>
      <c r="L271" s="162" t="e">
        <f>_xlfn.AGGREGATE(14,6,Tabelle1!#REF!,ROW()-2)</f>
        <v>#REF!</v>
      </c>
      <c r="M271" s="162" t="e">
        <f>VLOOKUP(F271,Tabelle1!A:B,5,0)</f>
        <v>#REF!</v>
      </c>
    </row>
    <row r="272" spans="4:13" x14ac:dyDescent="0.2">
      <c r="D272" s="168" t="e">
        <f t="shared" si="4"/>
        <v>#REF!</v>
      </c>
      <c r="E272" s="139"/>
      <c r="F272" s="143" t="e">
        <f>INDEX(Tabelle1!A:A,_xlfn.AGGREGATE(14,6,ROW(Tabelle1!#REF!)/(Tabelle1!#REF!=L272),COUNTIF($L$3:L272,L272)),1)</f>
        <v>#REF!</v>
      </c>
      <c r="G272" s="139" t="e">
        <f>VLOOKUP(F272,Tabelle1!A:B,2,0)</f>
        <v>#REF!</v>
      </c>
      <c r="H272" s="139" t="e">
        <f>VLOOKUP(F272,Tabelle1!A:B,3,0)</f>
        <v>#REF!</v>
      </c>
      <c r="I272" s="139" t="e">
        <f>VLOOKUP(H272,'BSG-Kürzel'!C:D,2,0)</f>
        <v>#REF!</v>
      </c>
      <c r="J272" s="160" t="e">
        <f>VLOOKUP(F272,Tabelle1!A:B,20,0)</f>
        <v>#REF!</v>
      </c>
      <c r="K272" s="161" t="e">
        <f>VLOOKUP(F272,Tabelle1!A:B,21,0)</f>
        <v>#REF!</v>
      </c>
      <c r="L272" s="162" t="e">
        <f>_xlfn.AGGREGATE(14,6,Tabelle1!#REF!,ROW()-2)</f>
        <v>#REF!</v>
      </c>
      <c r="M272" s="162" t="e">
        <f>VLOOKUP(F272,Tabelle1!A:B,5,0)</f>
        <v>#REF!</v>
      </c>
    </row>
    <row r="273" spans="4:13" x14ac:dyDescent="0.2">
      <c r="D273" s="168" t="e">
        <f t="shared" si="4"/>
        <v>#REF!</v>
      </c>
      <c r="E273" s="139"/>
      <c r="F273" s="143" t="e">
        <f>INDEX(Tabelle1!A:A,_xlfn.AGGREGATE(14,6,ROW(Tabelle1!#REF!)/(Tabelle1!#REF!=L273),COUNTIF($L$3:L273,L273)),1)</f>
        <v>#REF!</v>
      </c>
      <c r="G273" s="139" t="e">
        <f>VLOOKUP(F273,Tabelle1!A:B,2,0)</f>
        <v>#REF!</v>
      </c>
      <c r="H273" s="139" t="e">
        <f>VLOOKUP(F273,Tabelle1!A:B,3,0)</f>
        <v>#REF!</v>
      </c>
      <c r="I273" s="139" t="e">
        <f>VLOOKUP(H273,'BSG-Kürzel'!C:D,2,0)</f>
        <v>#REF!</v>
      </c>
      <c r="J273" s="160" t="e">
        <f>VLOOKUP(F273,Tabelle1!A:B,20,0)</f>
        <v>#REF!</v>
      </c>
      <c r="K273" s="161" t="e">
        <f>VLOOKUP(F273,Tabelle1!A:B,21,0)</f>
        <v>#REF!</v>
      </c>
      <c r="L273" s="162" t="e">
        <f>_xlfn.AGGREGATE(14,6,Tabelle1!#REF!,ROW()-2)</f>
        <v>#REF!</v>
      </c>
      <c r="M273" s="162" t="e">
        <f>VLOOKUP(F273,Tabelle1!A:B,5,0)</f>
        <v>#REF!</v>
      </c>
    </row>
    <row r="274" spans="4:13" x14ac:dyDescent="0.2">
      <c r="D274" s="168" t="e">
        <f t="shared" si="4"/>
        <v>#REF!</v>
      </c>
      <c r="E274" s="139"/>
      <c r="F274" s="143" t="e">
        <f>INDEX(Tabelle1!A:A,_xlfn.AGGREGATE(14,6,ROW(Tabelle1!#REF!)/(Tabelle1!#REF!=L274),COUNTIF($L$3:L274,L274)),1)</f>
        <v>#REF!</v>
      </c>
      <c r="G274" s="139" t="e">
        <f>VLOOKUP(F274,Tabelle1!A:B,2,0)</f>
        <v>#REF!</v>
      </c>
      <c r="H274" s="139" t="e">
        <f>VLOOKUP(F274,Tabelle1!A:B,3,0)</f>
        <v>#REF!</v>
      </c>
      <c r="I274" s="139" t="e">
        <f>VLOOKUP(H274,'BSG-Kürzel'!C:D,2,0)</f>
        <v>#REF!</v>
      </c>
      <c r="J274" s="160" t="e">
        <f>VLOOKUP(F274,Tabelle1!A:B,20,0)</f>
        <v>#REF!</v>
      </c>
      <c r="K274" s="161" t="e">
        <f>VLOOKUP(F274,Tabelle1!A:B,21,0)</f>
        <v>#REF!</v>
      </c>
      <c r="L274" s="162" t="e">
        <f>_xlfn.AGGREGATE(14,6,Tabelle1!#REF!,ROW()-2)</f>
        <v>#REF!</v>
      </c>
      <c r="M274" s="162" t="e">
        <f>VLOOKUP(F274,Tabelle1!A:B,5,0)</f>
        <v>#REF!</v>
      </c>
    </row>
    <row r="275" spans="4:13" x14ac:dyDescent="0.2">
      <c r="D275" s="168" t="e">
        <f t="shared" si="4"/>
        <v>#REF!</v>
      </c>
      <c r="E275" s="139"/>
      <c r="F275" s="143" t="e">
        <f>INDEX(Tabelle1!A:A,_xlfn.AGGREGATE(14,6,ROW(Tabelle1!#REF!)/(Tabelle1!#REF!=L275),COUNTIF($L$3:L275,L275)),1)</f>
        <v>#REF!</v>
      </c>
      <c r="G275" s="139" t="e">
        <f>VLOOKUP(F275,Tabelle1!A:B,2,0)</f>
        <v>#REF!</v>
      </c>
      <c r="H275" s="139" t="e">
        <f>VLOOKUP(F275,Tabelle1!A:B,3,0)</f>
        <v>#REF!</v>
      </c>
      <c r="I275" s="139" t="e">
        <f>VLOOKUP(H275,'BSG-Kürzel'!C:D,2,0)</f>
        <v>#REF!</v>
      </c>
      <c r="J275" s="160" t="e">
        <f>VLOOKUP(F275,Tabelle1!A:B,20,0)</f>
        <v>#REF!</v>
      </c>
      <c r="K275" s="161" t="e">
        <f>VLOOKUP(F275,Tabelle1!A:B,21,0)</f>
        <v>#REF!</v>
      </c>
      <c r="L275" s="162" t="e">
        <f>_xlfn.AGGREGATE(14,6,Tabelle1!#REF!,ROW()-2)</f>
        <v>#REF!</v>
      </c>
      <c r="M275" s="162" t="e">
        <f>VLOOKUP(F275,Tabelle1!A:B,5,0)</f>
        <v>#REF!</v>
      </c>
    </row>
    <row r="276" spans="4:13" x14ac:dyDescent="0.2">
      <c r="D276" s="168" t="e">
        <f t="shared" si="4"/>
        <v>#REF!</v>
      </c>
      <c r="E276" s="139"/>
      <c r="F276" s="143" t="e">
        <f>INDEX(Tabelle1!A:A,_xlfn.AGGREGATE(14,6,ROW(Tabelle1!#REF!)/(Tabelle1!#REF!=L276),COUNTIF($L$3:L276,L276)),1)</f>
        <v>#REF!</v>
      </c>
      <c r="G276" s="139" t="e">
        <f>VLOOKUP(F276,Tabelle1!A:B,2,0)</f>
        <v>#REF!</v>
      </c>
      <c r="H276" s="139" t="e">
        <f>VLOOKUP(F276,Tabelle1!A:B,3,0)</f>
        <v>#REF!</v>
      </c>
      <c r="I276" s="139" t="e">
        <f>VLOOKUP(H276,'BSG-Kürzel'!C:D,2,0)</f>
        <v>#REF!</v>
      </c>
      <c r="J276" s="160" t="e">
        <f>VLOOKUP(F276,Tabelle1!A:B,20,0)</f>
        <v>#REF!</v>
      </c>
      <c r="K276" s="161" t="e">
        <f>VLOOKUP(F276,Tabelle1!A:B,21,0)</f>
        <v>#REF!</v>
      </c>
      <c r="L276" s="162" t="e">
        <f>_xlfn.AGGREGATE(14,6,Tabelle1!#REF!,ROW()-2)</f>
        <v>#REF!</v>
      </c>
      <c r="M276" s="162" t="e">
        <f>VLOOKUP(F276,Tabelle1!A:B,5,0)</f>
        <v>#REF!</v>
      </c>
    </row>
    <row r="277" spans="4:13" x14ac:dyDescent="0.2">
      <c r="D277" s="168" t="e">
        <f t="shared" si="4"/>
        <v>#REF!</v>
      </c>
      <c r="E277" s="139"/>
      <c r="F277" s="143" t="e">
        <f>INDEX(Tabelle1!A:A,_xlfn.AGGREGATE(14,6,ROW(Tabelle1!#REF!)/(Tabelle1!#REF!=L277),COUNTIF($L$3:L277,L277)),1)</f>
        <v>#REF!</v>
      </c>
      <c r="G277" s="139" t="e">
        <f>VLOOKUP(F277,Tabelle1!A:B,2,0)</f>
        <v>#REF!</v>
      </c>
      <c r="H277" s="139" t="e">
        <f>VLOOKUP(F277,Tabelle1!A:B,3,0)</f>
        <v>#REF!</v>
      </c>
      <c r="I277" s="139" t="e">
        <f>VLOOKUP(H277,'BSG-Kürzel'!C:D,2,0)</f>
        <v>#REF!</v>
      </c>
      <c r="J277" s="160" t="e">
        <f>VLOOKUP(F277,Tabelle1!A:B,20,0)</f>
        <v>#REF!</v>
      </c>
      <c r="K277" s="161" t="e">
        <f>VLOOKUP(F277,Tabelle1!A:B,21,0)</f>
        <v>#REF!</v>
      </c>
      <c r="L277" s="162" t="e">
        <f>_xlfn.AGGREGATE(14,6,Tabelle1!#REF!,ROW()-2)</f>
        <v>#REF!</v>
      </c>
      <c r="M277" s="162" t="e">
        <f>VLOOKUP(F277,Tabelle1!A:B,5,0)</f>
        <v>#REF!</v>
      </c>
    </row>
    <row r="278" spans="4:13" x14ac:dyDescent="0.2">
      <c r="D278" s="168" t="e">
        <f t="shared" si="4"/>
        <v>#REF!</v>
      </c>
      <c r="E278" s="139"/>
      <c r="F278" s="143" t="e">
        <f>INDEX(Tabelle1!A:A,_xlfn.AGGREGATE(14,6,ROW(Tabelle1!#REF!)/(Tabelle1!#REF!=L278),COUNTIF($L$3:L278,L278)),1)</f>
        <v>#REF!</v>
      </c>
      <c r="G278" s="139" t="e">
        <f>VLOOKUP(F278,Tabelle1!A:B,2,0)</f>
        <v>#REF!</v>
      </c>
      <c r="H278" s="139" t="e">
        <f>VLOOKUP(F278,Tabelle1!A:B,3,0)</f>
        <v>#REF!</v>
      </c>
      <c r="I278" s="139" t="e">
        <f>VLOOKUP(H278,'BSG-Kürzel'!C:D,2,0)</f>
        <v>#REF!</v>
      </c>
      <c r="J278" s="160" t="e">
        <f>VLOOKUP(F278,Tabelle1!A:B,20,0)</f>
        <v>#REF!</v>
      </c>
      <c r="K278" s="161" t="e">
        <f>VLOOKUP(F278,Tabelle1!A:B,21,0)</f>
        <v>#REF!</v>
      </c>
      <c r="L278" s="162" t="e">
        <f>_xlfn.AGGREGATE(14,6,Tabelle1!#REF!,ROW()-2)</f>
        <v>#REF!</v>
      </c>
      <c r="M278" s="162" t="e">
        <f>VLOOKUP(F278,Tabelle1!A:B,5,0)</f>
        <v>#REF!</v>
      </c>
    </row>
    <row r="279" spans="4:13" x14ac:dyDescent="0.2">
      <c r="D279" s="168" t="e">
        <f t="shared" si="4"/>
        <v>#REF!</v>
      </c>
      <c r="E279" s="139"/>
      <c r="F279" s="143" t="e">
        <f>INDEX(Tabelle1!A:A,_xlfn.AGGREGATE(14,6,ROW(Tabelle1!#REF!)/(Tabelle1!#REF!=L279),COUNTIF($L$3:L279,L279)),1)</f>
        <v>#REF!</v>
      </c>
      <c r="G279" s="139" t="e">
        <f>VLOOKUP(F279,Tabelle1!A:B,2,0)</f>
        <v>#REF!</v>
      </c>
      <c r="H279" s="139" t="e">
        <f>VLOOKUP(F279,Tabelle1!A:B,3,0)</f>
        <v>#REF!</v>
      </c>
      <c r="I279" s="139" t="e">
        <f>VLOOKUP(H279,'BSG-Kürzel'!C:D,2,0)</f>
        <v>#REF!</v>
      </c>
      <c r="J279" s="160" t="e">
        <f>VLOOKUP(F279,Tabelle1!A:B,20,0)</f>
        <v>#REF!</v>
      </c>
      <c r="K279" s="161" t="e">
        <f>VLOOKUP(F279,Tabelle1!A:B,21,0)</f>
        <v>#REF!</v>
      </c>
      <c r="L279" s="162" t="e">
        <f>_xlfn.AGGREGATE(14,6,Tabelle1!#REF!,ROW()-2)</f>
        <v>#REF!</v>
      </c>
      <c r="M279" s="162" t="e">
        <f>VLOOKUP(F279,Tabelle1!A:B,5,0)</f>
        <v>#REF!</v>
      </c>
    </row>
    <row r="280" spans="4:13" x14ac:dyDescent="0.2">
      <c r="D280" s="168" t="e">
        <f t="shared" si="4"/>
        <v>#REF!</v>
      </c>
      <c r="E280" s="139"/>
      <c r="F280" s="143" t="e">
        <f>INDEX(Tabelle1!A:A,_xlfn.AGGREGATE(14,6,ROW(Tabelle1!#REF!)/(Tabelle1!#REF!=L280),COUNTIF($L$3:L280,L280)),1)</f>
        <v>#REF!</v>
      </c>
      <c r="G280" s="139" t="e">
        <f>VLOOKUP(F280,Tabelle1!A:B,2,0)</f>
        <v>#REF!</v>
      </c>
      <c r="H280" s="139" t="e">
        <f>VLOOKUP(F280,Tabelle1!A:B,3,0)</f>
        <v>#REF!</v>
      </c>
      <c r="I280" s="139" t="e">
        <f>VLOOKUP(H280,'BSG-Kürzel'!C:D,2,0)</f>
        <v>#REF!</v>
      </c>
      <c r="J280" s="160" t="e">
        <f>VLOOKUP(F280,Tabelle1!A:B,20,0)</f>
        <v>#REF!</v>
      </c>
      <c r="K280" s="161" t="e">
        <f>VLOOKUP(F280,Tabelle1!A:B,21,0)</f>
        <v>#REF!</v>
      </c>
      <c r="L280" s="162" t="e">
        <f>_xlfn.AGGREGATE(14,6,Tabelle1!#REF!,ROW()-2)</f>
        <v>#REF!</v>
      </c>
      <c r="M280" s="162" t="e">
        <f>VLOOKUP(F280,Tabelle1!A:B,5,0)</f>
        <v>#REF!</v>
      </c>
    </row>
    <row r="281" spans="4:13" x14ac:dyDescent="0.2">
      <c r="D281" s="168" t="e">
        <f t="shared" si="4"/>
        <v>#REF!</v>
      </c>
      <c r="E281" s="139"/>
      <c r="F281" s="143" t="e">
        <f>INDEX(Tabelle1!A:A,_xlfn.AGGREGATE(14,6,ROW(Tabelle1!#REF!)/(Tabelle1!#REF!=L281),COUNTIF($L$3:L281,L281)),1)</f>
        <v>#REF!</v>
      </c>
      <c r="G281" s="139" t="e">
        <f>VLOOKUP(F281,Tabelle1!A:B,2,0)</f>
        <v>#REF!</v>
      </c>
      <c r="H281" s="139" t="e">
        <f>VLOOKUP(F281,Tabelle1!A:B,3,0)</f>
        <v>#REF!</v>
      </c>
      <c r="I281" s="139" t="e">
        <f>VLOOKUP(H281,'BSG-Kürzel'!C:D,2,0)</f>
        <v>#REF!</v>
      </c>
      <c r="J281" s="160" t="e">
        <f>VLOOKUP(F281,Tabelle1!A:B,20,0)</f>
        <v>#REF!</v>
      </c>
      <c r="K281" s="161" t="e">
        <f>VLOOKUP(F281,Tabelle1!A:B,21,0)</f>
        <v>#REF!</v>
      </c>
      <c r="L281" s="162" t="e">
        <f>_xlfn.AGGREGATE(14,6,Tabelle1!#REF!,ROW()-2)</f>
        <v>#REF!</v>
      </c>
      <c r="M281" s="162" t="e">
        <f>VLOOKUP(F281,Tabelle1!A:B,5,0)</f>
        <v>#REF!</v>
      </c>
    </row>
    <row r="282" spans="4:13" x14ac:dyDescent="0.2">
      <c r="D282" s="168" t="e">
        <f t="shared" si="4"/>
        <v>#REF!</v>
      </c>
      <c r="E282" s="139"/>
      <c r="F282" s="143" t="e">
        <f>INDEX(Tabelle1!A:A,_xlfn.AGGREGATE(14,6,ROW(Tabelle1!#REF!)/(Tabelle1!#REF!=L282),COUNTIF($L$3:L282,L282)),1)</f>
        <v>#REF!</v>
      </c>
      <c r="G282" s="139" t="e">
        <f>VLOOKUP(F282,Tabelle1!A:B,2,0)</f>
        <v>#REF!</v>
      </c>
      <c r="H282" s="139" t="e">
        <f>VLOOKUP(F282,Tabelle1!A:B,3,0)</f>
        <v>#REF!</v>
      </c>
      <c r="I282" s="139" t="e">
        <f>VLOOKUP(H282,'BSG-Kürzel'!C:D,2,0)</f>
        <v>#REF!</v>
      </c>
      <c r="J282" s="160" t="e">
        <f>VLOOKUP(F282,Tabelle1!A:B,20,0)</f>
        <v>#REF!</v>
      </c>
      <c r="K282" s="161" t="e">
        <f>VLOOKUP(F282,Tabelle1!A:B,21,0)</f>
        <v>#REF!</v>
      </c>
      <c r="L282" s="162" t="e">
        <f>_xlfn.AGGREGATE(14,6,Tabelle1!#REF!,ROW()-2)</f>
        <v>#REF!</v>
      </c>
      <c r="M282" s="162" t="e">
        <f>VLOOKUP(F282,Tabelle1!A:B,5,0)</f>
        <v>#REF!</v>
      </c>
    </row>
    <row r="283" spans="4:13" x14ac:dyDescent="0.2">
      <c r="D283" s="168" t="e">
        <f t="shared" si="4"/>
        <v>#REF!</v>
      </c>
      <c r="E283" s="139"/>
      <c r="F283" s="143" t="e">
        <f>INDEX(Tabelle1!A:A,_xlfn.AGGREGATE(14,6,ROW(Tabelle1!#REF!)/(Tabelle1!#REF!=L283),COUNTIF($L$3:L283,L283)),1)</f>
        <v>#REF!</v>
      </c>
      <c r="G283" s="139" t="e">
        <f>VLOOKUP(F283,Tabelle1!A:B,2,0)</f>
        <v>#REF!</v>
      </c>
      <c r="H283" s="139" t="e">
        <f>VLOOKUP(F283,Tabelle1!A:B,3,0)</f>
        <v>#REF!</v>
      </c>
      <c r="I283" s="139" t="e">
        <f>VLOOKUP(H283,'BSG-Kürzel'!C:D,2,0)</f>
        <v>#REF!</v>
      </c>
      <c r="J283" s="160" t="e">
        <f>VLOOKUP(F283,Tabelle1!A:B,20,0)</f>
        <v>#REF!</v>
      </c>
      <c r="K283" s="161" t="e">
        <f>VLOOKUP(F283,Tabelle1!A:B,21,0)</f>
        <v>#REF!</v>
      </c>
      <c r="L283" s="162" t="e">
        <f>_xlfn.AGGREGATE(14,6,Tabelle1!#REF!,ROW()-2)</f>
        <v>#REF!</v>
      </c>
      <c r="M283" s="162" t="e">
        <f>VLOOKUP(F283,Tabelle1!A:B,5,0)</f>
        <v>#REF!</v>
      </c>
    </row>
    <row r="284" spans="4:13" x14ac:dyDescent="0.2">
      <c r="D284" s="168" t="e">
        <f t="shared" si="4"/>
        <v>#REF!</v>
      </c>
      <c r="E284" s="139"/>
      <c r="F284" s="143" t="e">
        <f>INDEX(Tabelle1!A:A,_xlfn.AGGREGATE(14,6,ROW(Tabelle1!#REF!)/(Tabelle1!#REF!=L284),COUNTIF($L$3:L284,L284)),1)</f>
        <v>#REF!</v>
      </c>
      <c r="G284" s="139" t="e">
        <f>VLOOKUP(F284,Tabelle1!A:B,2,0)</f>
        <v>#REF!</v>
      </c>
      <c r="H284" s="139" t="e">
        <f>VLOOKUP(F284,Tabelle1!A:B,3,0)</f>
        <v>#REF!</v>
      </c>
      <c r="I284" s="139" t="e">
        <f>VLOOKUP(H284,'BSG-Kürzel'!C:D,2,0)</f>
        <v>#REF!</v>
      </c>
      <c r="J284" s="160" t="e">
        <f>VLOOKUP(F284,Tabelle1!A:B,20,0)</f>
        <v>#REF!</v>
      </c>
      <c r="K284" s="161" t="e">
        <f>VLOOKUP(F284,Tabelle1!A:B,21,0)</f>
        <v>#REF!</v>
      </c>
      <c r="L284" s="162" t="e">
        <f>_xlfn.AGGREGATE(14,6,Tabelle1!#REF!,ROW()-2)</f>
        <v>#REF!</v>
      </c>
      <c r="M284" s="162" t="e">
        <f>VLOOKUP(F284,Tabelle1!A:B,5,0)</f>
        <v>#REF!</v>
      </c>
    </row>
    <row r="285" spans="4:13" x14ac:dyDescent="0.2">
      <c r="D285" s="168" t="e">
        <f t="shared" si="4"/>
        <v>#REF!</v>
      </c>
      <c r="E285" s="139"/>
      <c r="F285" s="143" t="e">
        <f>INDEX(Tabelle1!A:A,_xlfn.AGGREGATE(14,6,ROW(Tabelle1!#REF!)/(Tabelle1!#REF!=L285),COUNTIF($L$3:L285,L285)),1)</f>
        <v>#REF!</v>
      </c>
      <c r="G285" s="139" t="e">
        <f>VLOOKUP(F285,Tabelle1!A:B,2,0)</f>
        <v>#REF!</v>
      </c>
      <c r="H285" s="139" t="e">
        <f>VLOOKUP(F285,Tabelle1!A:B,3,0)</f>
        <v>#REF!</v>
      </c>
      <c r="I285" s="139" t="e">
        <f>VLOOKUP(H285,'BSG-Kürzel'!C:D,2,0)</f>
        <v>#REF!</v>
      </c>
      <c r="J285" s="160" t="e">
        <f>VLOOKUP(F285,Tabelle1!A:B,20,0)</f>
        <v>#REF!</v>
      </c>
      <c r="K285" s="161" t="e">
        <f>VLOOKUP(F285,Tabelle1!A:B,21,0)</f>
        <v>#REF!</v>
      </c>
      <c r="L285" s="162" t="e">
        <f>_xlfn.AGGREGATE(14,6,Tabelle1!#REF!,ROW()-2)</f>
        <v>#REF!</v>
      </c>
      <c r="M285" s="162" t="e">
        <f>VLOOKUP(F285,Tabelle1!A:B,5,0)</f>
        <v>#REF!</v>
      </c>
    </row>
    <row r="286" spans="4:13" x14ac:dyDescent="0.2">
      <c r="D286" s="168" t="e">
        <f t="shared" si="4"/>
        <v>#REF!</v>
      </c>
      <c r="E286" s="139"/>
      <c r="F286" s="143" t="e">
        <f>INDEX(Tabelle1!A:A,_xlfn.AGGREGATE(14,6,ROW(Tabelle1!#REF!)/(Tabelle1!#REF!=L286),COUNTIF($L$3:L286,L286)),1)</f>
        <v>#REF!</v>
      </c>
      <c r="G286" s="139" t="e">
        <f>VLOOKUP(F286,Tabelle1!A:B,2,0)</f>
        <v>#REF!</v>
      </c>
      <c r="H286" s="139" t="e">
        <f>VLOOKUP(F286,Tabelle1!A:B,3,0)</f>
        <v>#REF!</v>
      </c>
      <c r="I286" s="139" t="e">
        <f>VLOOKUP(H286,'BSG-Kürzel'!C:D,2,0)</f>
        <v>#REF!</v>
      </c>
      <c r="J286" s="160" t="e">
        <f>VLOOKUP(F286,Tabelle1!A:B,20,0)</f>
        <v>#REF!</v>
      </c>
      <c r="K286" s="161" t="e">
        <f>VLOOKUP(F286,Tabelle1!A:B,21,0)</f>
        <v>#REF!</v>
      </c>
      <c r="L286" s="162" t="e">
        <f>_xlfn.AGGREGATE(14,6,Tabelle1!#REF!,ROW()-2)</f>
        <v>#REF!</v>
      </c>
      <c r="M286" s="162" t="e">
        <f>VLOOKUP(F286,Tabelle1!A:B,5,0)</f>
        <v>#REF!</v>
      </c>
    </row>
    <row r="287" spans="4:13" x14ac:dyDescent="0.2">
      <c r="D287" s="168" t="e">
        <f t="shared" si="4"/>
        <v>#REF!</v>
      </c>
      <c r="E287" s="139"/>
      <c r="F287" s="143" t="e">
        <f>INDEX(Tabelle1!A:A,_xlfn.AGGREGATE(14,6,ROW(Tabelle1!#REF!)/(Tabelle1!#REF!=L287),COUNTIF($L$3:L287,L287)),1)</f>
        <v>#REF!</v>
      </c>
      <c r="G287" s="139" t="e">
        <f>VLOOKUP(F287,Tabelle1!A:B,2,0)</f>
        <v>#REF!</v>
      </c>
      <c r="H287" s="139" t="e">
        <f>VLOOKUP(F287,Tabelle1!A:B,3,0)</f>
        <v>#REF!</v>
      </c>
      <c r="I287" s="139" t="e">
        <f>VLOOKUP(H287,'BSG-Kürzel'!C:D,2,0)</f>
        <v>#REF!</v>
      </c>
      <c r="J287" s="160" t="e">
        <f>VLOOKUP(F287,Tabelle1!A:B,20,0)</f>
        <v>#REF!</v>
      </c>
      <c r="K287" s="161" t="e">
        <f>VLOOKUP(F287,Tabelle1!A:B,21,0)</f>
        <v>#REF!</v>
      </c>
      <c r="L287" s="162" t="e">
        <f>_xlfn.AGGREGATE(14,6,Tabelle1!#REF!,ROW()-2)</f>
        <v>#REF!</v>
      </c>
      <c r="M287" s="162" t="e">
        <f>VLOOKUP(F287,Tabelle1!A:B,5,0)</f>
        <v>#REF!</v>
      </c>
    </row>
    <row r="288" spans="4:13" x14ac:dyDescent="0.2">
      <c r="D288" s="168" t="e">
        <f t="shared" si="4"/>
        <v>#REF!</v>
      </c>
      <c r="E288" s="139"/>
      <c r="F288" s="143" t="e">
        <f>INDEX(Tabelle1!A:A,_xlfn.AGGREGATE(14,6,ROW(Tabelle1!#REF!)/(Tabelle1!#REF!=L288),COUNTIF($L$3:L288,L288)),1)</f>
        <v>#REF!</v>
      </c>
      <c r="G288" s="139" t="e">
        <f>VLOOKUP(F288,Tabelle1!A:B,2,0)</f>
        <v>#REF!</v>
      </c>
      <c r="H288" s="139" t="e">
        <f>VLOOKUP(F288,Tabelle1!A:B,3,0)</f>
        <v>#REF!</v>
      </c>
      <c r="I288" s="139" t="e">
        <f>VLOOKUP(H288,'BSG-Kürzel'!C:D,2,0)</f>
        <v>#REF!</v>
      </c>
      <c r="J288" s="160" t="e">
        <f>VLOOKUP(F288,Tabelle1!A:B,20,0)</f>
        <v>#REF!</v>
      </c>
      <c r="K288" s="161" t="e">
        <f>VLOOKUP(F288,Tabelle1!A:B,21,0)</f>
        <v>#REF!</v>
      </c>
      <c r="L288" s="162" t="e">
        <f>_xlfn.AGGREGATE(14,6,Tabelle1!#REF!,ROW()-2)</f>
        <v>#REF!</v>
      </c>
      <c r="M288" s="162" t="e">
        <f>VLOOKUP(F288,Tabelle1!A:B,5,0)</f>
        <v>#REF!</v>
      </c>
    </row>
    <row r="289" spans="4:13" x14ac:dyDescent="0.2">
      <c r="D289" s="168" t="e">
        <f t="shared" si="4"/>
        <v>#REF!</v>
      </c>
      <c r="E289" s="139"/>
      <c r="F289" s="143" t="e">
        <f>INDEX(Tabelle1!A:A,_xlfn.AGGREGATE(14,6,ROW(Tabelle1!#REF!)/(Tabelle1!#REF!=L289),COUNTIF($L$3:L289,L289)),1)</f>
        <v>#REF!</v>
      </c>
      <c r="G289" s="139" t="e">
        <f>VLOOKUP(F289,Tabelle1!A:B,2,0)</f>
        <v>#REF!</v>
      </c>
      <c r="H289" s="139" t="e">
        <f>VLOOKUP(F289,Tabelle1!A:B,3,0)</f>
        <v>#REF!</v>
      </c>
      <c r="I289" s="139" t="e">
        <f>VLOOKUP(H289,'BSG-Kürzel'!C:D,2,0)</f>
        <v>#REF!</v>
      </c>
      <c r="J289" s="160" t="e">
        <f>VLOOKUP(F289,Tabelle1!A:B,20,0)</f>
        <v>#REF!</v>
      </c>
      <c r="K289" s="161" t="e">
        <f>VLOOKUP(F289,Tabelle1!A:B,21,0)</f>
        <v>#REF!</v>
      </c>
      <c r="L289" s="162" t="e">
        <f>_xlfn.AGGREGATE(14,6,Tabelle1!#REF!,ROW()-2)</f>
        <v>#REF!</v>
      </c>
      <c r="M289" s="162" t="e">
        <f>VLOOKUP(F289,Tabelle1!A:B,5,0)</f>
        <v>#REF!</v>
      </c>
    </row>
    <row r="290" spans="4:13" x14ac:dyDescent="0.2">
      <c r="D290" s="168" t="e">
        <f t="shared" si="4"/>
        <v>#REF!</v>
      </c>
      <c r="E290" s="139"/>
      <c r="F290" s="143" t="e">
        <f>INDEX(Tabelle1!A:A,_xlfn.AGGREGATE(14,6,ROW(Tabelle1!#REF!)/(Tabelle1!#REF!=L290),COUNTIF($L$3:L290,L290)),1)</f>
        <v>#REF!</v>
      </c>
      <c r="G290" s="139" t="e">
        <f>VLOOKUP(F290,Tabelle1!A:B,2,0)</f>
        <v>#REF!</v>
      </c>
      <c r="H290" s="139" t="e">
        <f>VLOOKUP(F290,Tabelle1!A:B,3,0)</f>
        <v>#REF!</v>
      </c>
      <c r="I290" s="139" t="e">
        <f>VLOOKUP(H290,'BSG-Kürzel'!C:D,2,0)</f>
        <v>#REF!</v>
      </c>
      <c r="J290" s="160" t="e">
        <f>VLOOKUP(F290,Tabelle1!A:B,20,0)</f>
        <v>#REF!</v>
      </c>
      <c r="K290" s="161" t="e">
        <f>VLOOKUP(F290,Tabelle1!A:B,21,0)</f>
        <v>#REF!</v>
      </c>
      <c r="L290" s="162" t="e">
        <f>_xlfn.AGGREGATE(14,6,Tabelle1!#REF!,ROW()-2)</f>
        <v>#REF!</v>
      </c>
      <c r="M290" s="162" t="e">
        <f>VLOOKUP(F290,Tabelle1!A:B,5,0)</f>
        <v>#REF!</v>
      </c>
    </row>
    <row r="291" spans="4:13" x14ac:dyDescent="0.2">
      <c r="D291" s="168" t="e">
        <f t="shared" si="4"/>
        <v>#REF!</v>
      </c>
      <c r="E291" s="139"/>
      <c r="F291" s="143" t="e">
        <f>INDEX(Tabelle1!A:A,_xlfn.AGGREGATE(14,6,ROW(Tabelle1!#REF!)/(Tabelle1!#REF!=L291),COUNTIF($L$3:L291,L291)),1)</f>
        <v>#REF!</v>
      </c>
      <c r="G291" s="139" t="e">
        <f>VLOOKUP(F291,Tabelle1!A:B,2,0)</f>
        <v>#REF!</v>
      </c>
      <c r="H291" s="139" t="e">
        <f>VLOOKUP(F291,Tabelle1!A:B,3,0)</f>
        <v>#REF!</v>
      </c>
      <c r="I291" s="139" t="e">
        <f>VLOOKUP(H291,'BSG-Kürzel'!C:D,2,0)</f>
        <v>#REF!</v>
      </c>
      <c r="J291" s="160" t="e">
        <f>VLOOKUP(F291,Tabelle1!A:B,20,0)</f>
        <v>#REF!</v>
      </c>
      <c r="K291" s="161" t="e">
        <f>VLOOKUP(F291,Tabelle1!A:B,21,0)</f>
        <v>#REF!</v>
      </c>
      <c r="L291" s="162" t="e">
        <f>_xlfn.AGGREGATE(14,6,Tabelle1!#REF!,ROW()-2)</f>
        <v>#REF!</v>
      </c>
      <c r="M291" s="162" t="e">
        <f>VLOOKUP(F291,Tabelle1!A:B,5,0)</f>
        <v>#REF!</v>
      </c>
    </row>
    <row r="292" spans="4:13" x14ac:dyDescent="0.2">
      <c r="D292" s="168" t="e">
        <f t="shared" si="4"/>
        <v>#REF!</v>
      </c>
      <c r="E292" s="139"/>
      <c r="F292" s="143" t="e">
        <f>INDEX(Tabelle1!A:A,_xlfn.AGGREGATE(14,6,ROW(Tabelle1!#REF!)/(Tabelle1!#REF!=L292),COUNTIF($L$3:L292,L292)),1)</f>
        <v>#REF!</v>
      </c>
      <c r="G292" s="139" t="e">
        <f>VLOOKUP(F292,Tabelle1!A:B,2,0)</f>
        <v>#REF!</v>
      </c>
      <c r="H292" s="139" t="e">
        <f>VLOOKUP(F292,Tabelle1!A:B,3,0)</f>
        <v>#REF!</v>
      </c>
      <c r="I292" s="139" t="e">
        <f>VLOOKUP(H292,'BSG-Kürzel'!C:D,2,0)</f>
        <v>#REF!</v>
      </c>
      <c r="J292" s="160" t="e">
        <f>VLOOKUP(F292,Tabelle1!A:B,20,0)</f>
        <v>#REF!</v>
      </c>
      <c r="K292" s="161" t="e">
        <f>VLOOKUP(F292,Tabelle1!A:B,21,0)</f>
        <v>#REF!</v>
      </c>
      <c r="L292" s="162" t="e">
        <f>_xlfn.AGGREGATE(14,6,Tabelle1!#REF!,ROW()-2)</f>
        <v>#REF!</v>
      </c>
      <c r="M292" s="162" t="e">
        <f>VLOOKUP(F292,Tabelle1!A:B,5,0)</f>
        <v>#REF!</v>
      </c>
    </row>
    <row r="293" spans="4:13" x14ac:dyDescent="0.2">
      <c r="D293" s="168" t="e">
        <f t="shared" si="4"/>
        <v>#REF!</v>
      </c>
      <c r="E293" s="139"/>
      <c r="F293" s="143" t="e">
        <f>INDEX(Tabelle1!A:A,_xlfn.AGGREGATE(14,6,ROW(Tabelle1!#REF!)/(Tabelle1!#REF!=L293),COUNTIF($L$3:L293,L293)),1)</f>
        <v>#REF!</v>
      </c>
      <c r="G293" s="139" t="e">
        <f>VLOOKUP(F293,Tabelle1!A:B,2,0)</f>
        <v>#REF!</v>
      </c>
      <c r="H293" s="139" t="e">
        <f>VLOOKUP(F293,Tabelle1!A:B,3,0)</f>
        <v>#REF!</v>
      </c>
      <c r="I293" s="139" t="e">
        <f>VLOOKUP(H293,'BSG-Kürzel'!C:D,2,0)</f>
        <v>#REF!</v>
      </c>
      <c r="J293" s="160" t="e">
        <f>VLOOKUP(F293,Tabelle1!A:B,20,0)</f>
        <v>#REF!</v>
      </c>
      <c r="K293" s="161" t="e">
        <f>VLOOKUP(F293,Tabelle1!A:B,21,0)</f>
        <v>#REF!</v>
      </c>
      <c r="L293" s="162" t="e">
        <f>_xlfn.AGGREGATE(14,6,Tabelle1!#REF!,ROW()-2)</f>
        <v>#REF!</v>
      </c>
      <c r="M293" s="162" t="e">
        <f>VLOOKUP(F293,Tabelle1!A:B,5,0)</f>
        <v>#REF!</v>
      </c>
    </row>
    <row r="294" spans="4:13" x14ac:dyDescent="0.2">
      <c r="D294" s="168" t="e">
        <f t="shared" si="4"/>
        <v>#REF!</v>
      </c>
      <c r="E294" s="139"/>
      <c r="F294" s="143" t="e">
        <f>INDEX(Tabelle1!A:A,_xlfn.AGGREGATE(14,6,ROW(Tabelle1!#REF!)/(Tabelle1!#REF!=L294),COUNTIF($L$3:L294,L294)),1)</f>
        <v>#REF!</v>
      </c>
      <c r="G294" s="139" t="e">
        <f>VLOOKUP(F294,Tabelle1!A:B,2,0)</f>
        <v>#REF!</v>
      </c>
      <c r="H294" s="139" t="e">
        <f>VLOOKUP(F294,Tabelle1!A:B,3,0)</f>
        <v>#REF!</v>
      </c>
      <c r="I294" s="139" t="e">
        <f>VLOOKUP(H294,'BSG-Kürzel'!C:D,2,0)</f>
        <v>#REF!</v>
      </c>
      <c r="J294" s="160" t="e">
        <f>VLOOKUP(F294,Tabelle1!A:B,20,0)</f>
        <v>#REF!</v>
      </c>
      <c r="K294" s="161" t="e">
        <f>VLOOKUP(F294,Tabelle1!A:B,21,0)</f>
        <v>#REF!</v>
      </c>
      <c r="L294" s="162" t="e">
        <f>_xlfn.AGGREGATE(14,6,Tabelle1!#REF!,ROW()-2)</f>
        <v>#REF!</v>
      </c>
      <c r="M294" s="162" t="e">
        <f>VLOOKUP(F294,Tabelle1!A:B,5,0)</f>
        <v>#REF!</v>
      </c>
    </row>
    <row r="295" spans="4:13" x14ac:dyDescent="0.2">
      <c r="D295" s="168" t="e">
        <f t="shared" si="4"/>
        <v>#REF!</v>
      </c>
      <c r="E295" s="139"/>
      <c r="F295" s="143" t="e">
        <f>INDEX(Tabelle1!A:A,_xlfn.AGGREGATE(14,6,ROW(Tabelle1!#REF!)/(Tabelle1!#REF!=L295),COUNTIF($L$3:L295,L295)),1)</f>
        <v>#REF!</v>
      </c>
      <c r="G295" s="139" t="e">
        <f>VLOOKUP(F295,Tabelle1!A:B,2,0)</f>
        <v>#REF!</v>
      </c>
      <c r="H295" s="139" t="e">
        <f>VLOOKUP(F295,Tabelle1!A:B,3,0)</f>
        <v>#REF!</v>
      </c>
      <c r="I295" s="139" t="e">
        <f>VLOOKUP(H295,'BSG-Kürzel'!C:D,2,0)</f>
        <v>#REF!</v>
      </c>
      <c r="J295" s="160" t="e">
        <f>VLOOKUP(F295,Tabelle1!A:B,20,0)</f>
        <v>#REF!</v>
      </c>
      <c r="K295" s="161" t="e">
        <f>VLOOKUP(F295,Tabelle1!A:B,21,0)</f>
        <v>#REF!</v>
      </c>
      <c r="L295" s="162" t="e">
        <f>_xlfn.AGGREGATE(14,6,Tabelle1!#REF!,ROW()-2)</f>
        <v>#REF!</v>
      </c>
      <c r="M295" s="162" t="e">
        <f>VLOOKUP(F295,Tabelle1!A:B,5,0)</f>
        <v>#REF!</v>
      </c>
    </row>
    <row r="296" spans="4:13" x14ac:dyDescent="0.2">
      <c r="D296" s="168" t="e">
        <f t="shared" si="4"/>
        <v>#REF!</v>
      </c>
      <c r="E296" s="139"/>
      <c r="F296" s="143" t="e">
        <f>INDEX(Tabelle1!A:A,_xlfn.AGGREGATE(14,6,ROW(Tabelle1!#REF!)/(Tabelle1!#REF!=L296),COUNTIF($L$3:L296,L296)),1)</f>
        <v>#REF!</v>
      </c>
      <c r="G296" s="139" t="e">
        <f>VLOOKUP(F296,Tabelle1!A:B,2,0)</f>
        <v>#REF!</v>
      </c>
      <c r="H296" s="139" t="e">
        <f>VLOOKUP(F296,Tabelle1!A:B,3,0)</f>
        <v>#REF!</v>
      </c>
      <c r="I296" s="139" t="e">
        <f>VLOOKUP(H296,'BSG-Kürzel'!C:D,2,0)</f>
        <v>#REF!</v>
      </c>
      <c r="J296" s="160" t="e">
        <f>VLOOKUP(F296,Tabelle1!A:B,20,0)</f>
        <v>#REF!</v>
      </c>
      <c r="K296" s="161" t="e">
        <f>VLOOKUP(F296,Tabelle1!A:B,21,0)</f>
        <v>#REF!</v>
      </c>
      <c r="L296" s="162" t="e">
        <f>_xlfn.AGGREGATE(14,6,Tabelle1!#REF!,ROW()-2)</f>
        <v>#REF!</v>
      </c>
      <c r="M296" s="162" t="e">
        <f>VLOOKUP(F296,Tabelle1!A:B,5,0)</f>
        <v>#REF!</v>
      </c>
    </row>
    <row r="297" spans="4:13" x14ac:dyDescent="0.2">
      <c r="D297" s="168" t="e">
        <f t="shared" si="4"/>
        <v>#REF!</v>
      </c>
      <c r="E297" s="139"/>
      <c r="F297" s="143" t="e">
        <f>INDEX(Tabelle1!A:A,_xlfn.AGGREGATE(14,6,ROW(Tabelle1!#REF!)/(Tabelle1!#REF!=L297),COUNTIF($L$3:L297,L297)),1)</f>
        <v>#REF!</v>
      </c>
      <c r="G297" s="139" t="e">
        <f>VLOOKUP(F297,Tabelle1!A:B,2,0)</f>
        <v>#REF!</v>
      </c>
      <c r="H297" s="139" t="e">
        <f>VLOOKUP(F297,Tabelle1!A:B,3,0)</f>
        <v>#REF!</v>
      </c>
      <c r="I297" s="139" t="e">
        <f>VLOOKUP(H297,'BSG-Kürzel'!C:D,2,0)</f>
        <v>#REF!</v>
      </c>
      <c r="J297" s="160" t="e">
        <f>VLOOKUP(F297,Tabelle1!A:B,20,0)</f>
        <v>#REF!</v>
      </c>
      <c r="K297" s="161" t="e">
        <f>VLOOKUP(F297,Tabelle1!A:B,21,0)</f>
        <v>#REF!</v>
      </c>
      <c r="L297" s="162" t="e">
        <f>_xlfn.AGGREGATE(14,6,Tabelle1!#REF!,ROW()-2)</f>
        <v>#REF!</v>
      </c>
      <c r="M297" s="162" t="e">
        <f>VLOOKUP(F297,Tabelle1!A:B,5,0)</f>
        <v>#REF!</v>
      </c>
    </row>
    <row r="298" spans="4:13" x14ac:dyDescent="0.2">
      <c r="D298" s="168" t="e">
        <f t="shared" si="4"/>
        <v>#REF!</v>
      </c>
      <c r="E298" s="139"/>
      <c r="F298" s="143" t="e">
        <f>INDEX(Tabelle1!A:A,_xlfn.AGGREGATE(14,6,ROW(Tabelle1!#REF!)/(Tabelle1!#REF!=L298),COUNTIF($L$3:L298,L298)),1)</f>
        <v>#REF!</v>
      </c>
      <c r="G298" s="139" t="e">
        <f>VLOOKUP(F298,Tabelle1!A:B,2,0)</f>
        <v>#REF!</v>
      </c>
      <c r="H298" s="139" t="e">
        <f>VLOOKUP(F298,Tabelle1!A:B,3,0)</f>
        <v>#REF!</v>
      </c>
      <c r="I298" s="139" t="e">
        <f>VLOOKUP(H298,'BSG-Kürzel'!C:D,2,0)</f>
        <v>#REF!</v>
      </c>
      <c r="J298" s="160" t="e">
        <f>VLOOKUP(F298,Tabelle1!A:B,20,0)</f>
        <v>#REF!</v>
      </c>
      <c r="K298" s="161" t="e">
        <f>VLOOKUP(F298,Tabelle1!A:B,21,0)</f>
        <v>#REF!</v>
      </c>
      <c r="L298" s="162" t="e">
        <f>_xlfn.AGGREGATE(14,6,Tabelle1!#REF!,ROW()-2)</f>
        <v>#REF!</v>
      </c>
      <c r="M298" s="162" t="e">
        <f>VLOOKUP(F298,Tabelle1!A:B,5,0)</f>
        <v>#REF!</v>
      </c>
    </row>
    <row r="299" spans="4:13" x14ac:dyDescent="0.2">
      <c r="D299" s="168" t="e">
        <f t="shared" si="4"/>
        <v>#REF!</v>
      </c>
      <c r="E299" s="139"/>
      <c r="F299" s="143" t="e">
        <f>INDEX(Tabelle1!A:A,_xlfn.AGGREGATE(14,6,ROW(Tabelle1!#REF!)/(Tabelle1!#REF!=L299),COUNTIF($L$3:L299,L299)),1)</f>
        <v>#REF!</v>
      </c>
      <c r="G299" s="139" t="e">
        <f>VLOOKUP(F299,Tabelle1!A:B,2,0)</f>
        <v>#REF!</v>
      </c>
      <c r="H299" s="139" t="e">
        <f>VLOOKUP(F299,Tabelle1!A:B,3,0)</f>
        <v>#REF!</v>
      </c>
      <c r="I299" s="139" t="e">
        <f>VLOOKUP(H299,'BSG-Kürzel'!C:D,2,0)</f>
        <v>#REF!</v>
      </c>
      <c r="J299" s="160" t="e">
        <f>VLOOKUP(F299,Tabelle1!A:B,20,0)</f>
        <v>#REF!</v>
      </c>
      <c r="K299" s="161" t="e">
        <f>VLOOKUP(F299,Tabelle1!A:B,21,0)</f>
        <v>#REF!</v>
      </c>
      <c r="L299" s="162" t="e">
        <f>_xlfn.AGGREGATE(14,6,Tabelle1!#REF!,ROW()-2)</f>
        <v>#REF!</v>
      </c>
      <c r="M299" s="162" t="e">
        <f>VLOOKUP(F299,Tabelle1!A:B,5,0)</f>
        <v>#REF!</v>
      </c>
    </row>
    <row r="300" spans="4:13" x14ac:dyDescent="0.2">
      <c r="D300" s="168" t="e">
        <f t="shared" si="4"/>
        <v>#REF!</v>
      </c>
      <c r="E300" s="139"/>
      <c r="F300" s="143" t="e">
        <f>INDEX(Tabelle1!A:A,_xlfn.AGGREGATE(14,6,ROW(Tabelle1!#REF!)/(Tabelle1!#REF!=L300),COUNTIF($L$3:L300,L300)),1)</f>
        <v>#REF!</v>
      </c>
      <c r="G300" s="139" t="e">
        <f>VLOOKUP(F300,Tabelle1!A:B,2,0)</f>
        <v>#REF!</v>
      </c>
      <c r="H300" s="139" t="e">
        <f>VLOOKUP(F300,Tabelle1!A:B,3,0)</f>
        <v>#REF!</v>
      </c>
      <c r="I300" s="139" t="e">
        <f>VLOOKUP(H300,'BSG-Kürzel'!C:D,2,0)</f>
        <v>#REF!</v>
      </c>
      <c r="J300" s="160" t="e">
        <f>VLOOKUP(F300,Tabelle1!A:B,20,0)</f>
        <v>#REF!</v>
      </c>
      <c r="K300" s="161" t="e">
        <f>VLOOKUP(F300,Tabelle1!A:B,21,0)</f>
        <v>#REF!</v>
      </c>
      <c r="L300" s="162" t="e">
        <f>_xlfn.AGGREGATE(14,6,Tabelle1!#REF!,ROW()-2)</f>
        <v>#REF!</v>
      </c>
      <c r="M300" s="162" t="e">
        <f>VLOOKUP(F300,Tabelle1!A:B,5,0)</f>
        <v>#REF!</v>
      </c>
    </row>
    <row r="301" spans="4:13" x14ac:dyDescent="0.2">
      <c r="D301" s="168" t="e">
        <f t="shared" si="4"/>
        <v>#REF!</v>
      </c>
      <c r="E301" s="139"/>
      <c r="F301" s="143" t="e">
        <f>INDEX(Tabelle1!A:A,_xlfn.AGGREGATE(14,6,ROW(Tabelle1!#REF!)/(Tabelle1!#REF!=L301),COUNTIF($L$3:L301,L301)),1)</f>
        <v>#REF!</v>
      </c>
      <c r="G301" s="139" t="e">
        <f>VLOOKUP(F301,Tabelle1!A:B,2,0)</f>
        <v>#REF!</v>
      </c>
      <c r="H301" s="139" t="e">
        <f>VLOOKUP(F301,Tabelle1!A:B,3,0)</f>
        <v>#REF!</v>
      </c>
      <c r="I301" s="139" t="e">
        <f>VLOOKUP(H301,'BSG-Kürzel'!C:D,2,0)</f>
        <v>#REF!</v>
      </c>
      <c r="J301" s="160" t="e">
        <f>VLOOKUP(F301,Tabelle1!A:B,20,0)</f>
        <v>#REF!</v>
      </c>
      <c r="K301" s="161" t="e">
        <f>VLOOKUP(F301,Tabelle1!A:B,21,0)</f>
        <v>#REF!</v>
      </c>
      <c r="L301" s="162" t="e">
        <f>_xlfn.AGGREGATE(14,6,Tabelle1!#REF!,ROW()-2)</f>
        <v>#REF!</v>
      </c>
      <c r="M301" s="162" t="e">
        <f>VLOOKUP(F301,Tabelle1!A:B,5,0)</f>
        <v>#REF!</v>
      </c>
    </row>
    <row r="302" spans="4:13" x14ac:dyDescent="0.2">
      <c r="D302" s="168" t="e">
        <f t="shared" si="4"/>
        <v>#REF!</v>
      </c>
      <c r="E302" s="139"/>
      <c r="F302" s="143" t="e">
        <f>INDEX(Tabelle1!A:A,_xlfn.AGGREGATE(14,6,ROW(Tabelle1!#REF!)/(Tabelle1!#REF!=L302),COUNTIF($L$3:L302,L302)),1)</f>
        <v>#REF!</v>
      </c>
      <c r="G302" s="139" t="e">
        <f>VLOOKUP(F302,Tabelle1!A:B,2,0)</f>
        <v>#REF!</v>
      </c>
      <c r="H302" s="139" t="e">
        <f>VLOOKUP(F302,Tabelle1!A:B,3,0)</f>
        <v>#REF!</v>
      </c>
      <c r="I302" s="139" t="e">
        <f>VLOOKUP(H302,'BSG-Kürzel'!C:D,2,0)</f>
        <v>#REF!</v>
      </c>
      <c r="J302" s="160" t="e">
        <f>VLOOKUP(F302,Tabelle1!A:B,20,0)</f>
        <v>#REF!</v>
      </c>
      <c r="K302" s="161" t="e">
        <f>VLOOKUP(F302,Tabelle1!A:B,21,0)</f>
        <v>#REF!</v>
      </c>
      <c r="L302" s="162" t="e">
        <f>_xlfn.AGGREGATE(14,6,Tabelle1!#REF!,ROW()-2)</f>
        <v>#REF!</v>
      </c>
      <c r="M302" s="162" t="e">
        <f>VLOOKUP(F302,Tabelle1!A:B,5,0)</f>
        <v>#REF!</v>
      </c>
    </row>
    <row r="303" spans="4:13" x14ac:dyDescent="0.2">
      <c r="D303" s="168" t="e">
        <f t="shared" si="4"/>
        <v>#REF!</v>
      </c>
      <c r="E303" s="139"/>
      <c r="F303" s="143" t="e">
        <f>INDEX(Tabelle1!A:A,_xlfn.AGGREGATE(14,6,ROW(Tabelle1!#REF!)/(Tabelle1!#REF!=L303),COUNTIF($L$3:L303,L303)),1)</f>
        <v>#REF!</v>
      </c>
      <c r="G303" s="139" t="e">
        <f>VLOOKUP(F303,Tabelle1!A:B,2,0)</f>
        <v>#REF!</v>
      </c>
      <c r="H303" s="139" t="e">
        <f>VLOOKUP(F303,Tabelle1!A:B,3,0)</f>
        <v>#REF!</v>
      </c>
      <c r="I303" s="139" t="e">
        <f>VLOOKUP(H303,'BSG-Kürzel'!C:D,2,0)</f>
        <v>#REF!</v>
      </c>
      <c r="J303" s="160" t="e">
        <f>VLOOKUP(F303,Tabelle1!A:B,20,0)</f>
        <v>#REF!</v>
      </c>
      <c r="K303" s="161" t="e">
        <f>VLOOKUP(F303,Tabelle1!A:B,21,0)</f>
        <v>#REF!</v>
      </c>
      <c r="L303" s="162" t="e">
        <f>_xlfn.AGGREGATE(14,6,Tabelle1!#REF!,ROW()-2)</f>
        <v>#REF!</v>
      </c>
      <c r="M303" s="162" t="e">
        <f>VLOOKUP(F303,Tabelle1!A:B,5,0)</f>
        <v>#REF!</v>
      </c>
    </row>
    <row r="304" spans="4:13" x14ac:dyDescent="0.2">
      <c r="D304" s="168" t="e">
        <f t="shared" si="4"/>
        <v>#REF!</v>
      </c>
      <c r="E304" s="139"/>
      <c r="F304" s="143" t="e">
        <f>INDEX(Tabelle1!A:A,_xlfn.AGGREGATE(14,6,ROW(Tabelle1!#REF!)/(Tabelle1!#REF!=L304),COUNTIF($L$3:L304,L304)),1)</f>
        <v>#REF!</v>
      </c>
      <c r="G304" s="139" t="e">
        <f>VLOOKUP(F304,Tabelle1!A:B,2,0)</f>
        <v>#REF!</v>
      </c>
      <c r="H304" s="139" t="e">
        <f>VLOOKUP(F304,Tabelle1!A:B,3,0)</f>
        <v>#REF!</v>
      </c>
      <c r="I304" s="139" t="e">
        <f>VLOOKUP(H304,'BSG-Kürzel'!C:D,2,0)</f>
        <v>#REF!</v>
      </c>
      <c r="J304" s="160" t="e">
        <f>VLOOKUP(F304,Tabelle1!A:B,20,0)</f>
        <v>#REF!</v>
      </c>
      <c r="K304" s="161" t="e">
        <f>VLOOKUP(F304,Tabelle1!A:B,21,0)</f>
        <v>#REF!</v>
      </c>
      <c r="L304" s="162" t="e">
        <f>_xlfn.AGGREGATE(14,6,Tabelle1!#REF!,ROW()-2)</f>
        <v>#REF!</v>
      </c>
      <c r="M304" s="162" t="e">
        <f>VLOOKUP(F304,Tabelle1!A:B,5,0)</f>
        <v>#REF!</v>
      </c>
    </row>
    <row r="305" spans="4:13" x14ac:dyDescent="0.2">
      <c r="D305" s="168" t="e">
        <f t="shared" si="4"/>
        <v>#REF!</v>
      </c>
      <c r="E305" s="139"/>
      <c r="F305" s="143" t="e">
        <f>INDEX(Tabelle1!A:A,_xlfn.AGGREGATE(14,6,ROW(Tabelle1!#REF!)/(Tabelle1!#REF!=L305),COUNTIF($L$3:L305,L305)),1)</f>
        <v>#REF!</v>
      </c>
      <c r="G305" s="139" t="e">
        <f>VLOOKUP(F305,Tabelle1!A:B,2,0)</f>
        <v>#REF!</v>
      </c>
      <c r="H305" s="139" t="e">
        <f>VLOOKUP(F305,Tabelle1!A:B,3,0)</f>
        <v>#REF!</v>
      </c>
      <c r="I305" s="139" t="e">
        <f>VLOOKUP(H305,'BSG-Kürzel'!C:D,2,0)</f>
        <v>#REF!</v>
      </c>
      <c r="J305" s="160" t="e">
        <f>VLOOKUP(F305,Tabelle1!A:B,20,0)</f>
        <v>#REF!</v>
      </c>
      <c r="K305" s="161" t="e">
        <f>VLOOKUP(F305,Tabelle1!A:B,21,0)</f>
        <v>#REF!</v>
      </c>
      <c r="L305" s="162" t="e">
        <f>_xlfn.AGGREGATE(14,6,Tabelle1!#REF!,ROW()-2)</f>
        <v>#REF!</v>
      </c>
      <c r="M305" s="162" t="e">
        <f>VLOOKUP(F305,Tabelle1!A:B,5,0)</f>
        <v>#REF!</v>
      </c>
    </row>
    <row r="306" spans="4:13" x14ac:dyDescent="0.2">
      <c r="D306" s="168" t="e">
        <f t="shared" si="4"/>
        <v>#REF!</v>
      </c>
      <c r="E306" s="139"/>
      <c r="F306" s="143" t="e">
        <f>INDEX(Tabelle1!A:A,_xlfn.AGGREGATE(14,6,ROW(Tabelle1!#REF!)/(Tabelle1!#REF!=L306),COUNTIF($L$3:L306,L306)),1)</f>
        <v>#REF!</v>
      </c>
      <c r="G306" s="139" t="e">
        <f>VLOOKUP(F306,Tabelle1!A:B,2,0)</f>
        <v>#REF!</v>
      </c>
      <c r="H306" s="139" t="e">
        <f>VLOOKUP(F306,Tabelle1!A:B,3,0)</f>
        <v>#REF!</v>
      </c>
      <c r="I306" s="139" t="e">
        <f>VLOOKUP(H306,'BSG-Kürzel'!C:D,2,0)</f>
        <v>#REF!</v>
      </c>
      <c r="J306" s="160" t="e">
        <f>VLOOKUP(F306,Tabelle1!A:B,20,0)</f>
        <v>#REF!</v>
      </c>
      <c r="K306" s="161" t="e">
        <f>VLOOKUP(F306,Tabelle1!A:B,21,0)</f>
        <v>#REF!</v>
      </c>
      <c r="L306" s="162" t="e">
        <f>_xlfn.AGGREGATE(14,6,Tabelle1!#REF!,ROW()-2)</f>
        <v>#REF!</v>
      </c>
      <c r="M306" s="162" t="e">
        <f>VLOOKUP(F306,Tabelle1!A:B,5,0)</f>
        <v>#REF!</v>
      </c>
    </row>
    <row r="307" spans="4:13" x14ac:dyDescent="0.2">
      <c r="D307" s="168" t="e">
        <f t="shared" si="4"/>
        <v>#REF!</v>
      </c>
      <c r="E307" s="139"/>
      <c r="F307" s="143" t="e">
        <f>INDEX(Tabelle1!A:A,_xlfn.AGGREGATE(14,6,ROW(Tabelle1!#REF!)/(Tabelle1!#REF!=L307),COUNTIF($L$3:L307,L307)),1)</f>
        <v>#REF!</v>
      </c>
      <c r="G307" s="139" t="e">
        <f>VLOOKUP(F307,Tabelle1!A:B,2,0)</f>
        <v>#REF!</v>
      </c>
      <c r="H307" s="139" t="e">
        <f>VLOOKUP(F307,Tabelle1!A:B,3,0)</f>
        <v>#REF!</v>
      </c>
      <c r="I307" s="139" t="e">
        <f>VLOOKUP(H307,'BSG-Kürzel'!C:D,2,0)</f>
        <v>#REF!</v>
      </c>
      <c r="J307" s="160" t="e">
        <f>VLOOKUP(F307,Tabelle1!A:B,20,0)</f>
        <v>#REF!</v>
      </c>
      <c r="K307" s="161" t="e">
        <f>VLOOKUP(F307,Tabelle1!A:B,21,0)</f>
        <v>#REF!</v>
      </c>
      <c r="L307" s="162" t="e">
        <f>_xlfn.AGGREGATE(14,6,Tabelle1!#REF!,ROW()-2)</f>
        <v>#REF!</v>
      </c>
      <c r="M307" s="162" t="e">
        <f>VLOOKUP(F307,Tabelle1!A:B,5,0)</f>
        <v>#REF!</v>
      </c>
    </row>
    <row r="308" spans="4:13" x14ac:dyDescent="0.2">
      <c r="D308" s="168" t="e">
        <f t="shared" si="4"/>
        <v>#REF!</v>
      </c>
      <c r="E308" s="139"/>
      <c r="F308" s="143" t="e">
        <f>INDEX(Tabelle1!A:A,_xlfn.AGGREGATE(14,6,ROW(Tabelle1!#REF!)/(Tabelle1!#REF!=L308),COUNTIF($L$3:L308,L308)),1)</f>
        <v>#REF!</v>
      </c>
      <c r="G308" s="139" t="e">
        <f>VLOOKUP(F308,Tabelle1!A:B,2,0)</f>
        <v>#REF!</v>
      </c>
      <c r="H308" s="139" t="e">
        <f>VLOOKUP(F308,Tabelle1!A:B,3,0)</f>
        <v>#REF!</v>
      </c>
      <c r="I308" s="139" t="e">
        <f>VLOOKUP(H308,'BSG-Kürzel'!C:D,2,0)</f>
        <v>#REF!</v>
      </c>
      <c r="J308" s="160" t="e">
        <f>VLOOKUP(F308,Tabelle1!A:B,20,0)</f>
        <v>#REF!</v>
      </c>
      <c r="K308" s="161" t="e">
        <f>VLOOKUP(F308,Tabelle1!A:B,21,0)</f>
        <v>#REF!</v>
      </c>
      <c r="L308" s="162" t="e">
        <f>_xlfn.AGGREGATE(14,6,Tabelle1!#REF!,ROW()-2)</f>
        <v>#REF!</v>
      </c>
      <c r="M308" s="162" t="e">
        <f>VLOOKUP(F308,Tabelle1!A:B,5,0)</f>
        <v>#REF!</v>
      </c>
    </row>
    <row r="309" spans="4:13" x14ac:dyDescent="0.2">
      <c r="D309" s="168" t="e">
        <f t="shared" si="4"/>
        <v>#REF!</v>
      </c>
      <c r="E309" s="139"/>
      <c r="F309" s="143" t="e">
        <f>INDEX(Tabelle1!A:A,_xlfn.AGGREGATE(14,6,ROW(Tabelle1!#REF!)/(Tabelle1!#REF!=L309),COUNTIF($L$3:L309,L309)),1)</f>
        <v>#REF!</v>
      </c>
      <c r="G309" s="139" t="e">
        <f>VLOOKUP(F309,Tabelle1!A:B,2,0)</f>
        <v>#REF!</v>
      </c>
      <c r="H309" s="139" t="e">
        <f>VLOOKUP(F309,Tabelle1!A:B,3,0)</f>
        <v>#REF!</v>
      </c>
      <c r="I309" s="139" t="e">
        <f>VLOOKUP(H309,'BSG-Kürzel'!C:D,2,0)</f>
        <v>#REF!</v>
      </c>
      <c r="J309" s="160" t="e">
        <f>VLOOKUP(F309,Tabelle1!A:B,20,0)</f>
        <v>#REF!</v>
      </c>
      <c r="K309" s="161" t="e">
        <f>VLOOKUP(F309,Tabelle1!A:B,21,0)</f>
        <v>#REF!</v>
      </c>
      <c r="L309" s="162" t="e">
        <f>_xlfn.AGGREGATE(14,6,Tabelle1!#REF!,ROW()-2)</f>
        <v>#REF!</v>
      </c>
      <c r="M309" s="162" t="e">
        <f>VLOOKUP(F309,Tabelle1!A:B,5,0)</f>
        <v>#REF!</v>
      </c>
    </row>
    <row r="310" spans="4:13" x14ac:dyDescent="0.2">
      <c r="D310" s="168" t="e">
        <f t="shared" si="4"/>
        <v>#REF!</v>
      </c>
      <c r="E310" s="139"/>
      <c r="F310" s="143" t="e">
        <f>INDEX(Tabelle1!A:A,_xlfn.AGGREGATE(14,6,ROW(Tabelle1!#REF!)/(Tabelle1!#REF!=L310),COUNTIF($L$3:L310,L310)),1)</f>
        <v>#REF!</v>
      </c>
      <c r="G310" s="139" t="e">
        <f>VLOOKUP(F310,Tabelle1!A:B,2,0)</f>
        <v>#REF!</v>
      </c>
      <c r="H310" s="139" t="e">
        <f>VLOOKUP(F310,Tabelle1!A:B,3,0)</f>
        <v>#REF!</v>
      </c>
      <c r="I310" s="139" t="e">
        <f>VLOOKUP(H310,'BSG-Kürzel'!C:D,2,0)</f>
        <v>#REF!</v>
      </c>
      <c r="J310" s="160" t="e">
        <f>VLOOKUP(F310,Tabelle1!A:B,20,0)</f>
        <v>#REF!</v>
      </c>
      <c r="K310" s="161" t="e">
        <f>VLOOKUP(F310,Tabelle1!A:B,21,0)</f>
        <v>#REF!</v>
      </c>
      <c r="L310" s="162" t="e">
        <f>_xlfn.AGGREGATE(14,6,Tabelle1!#REF!,ROW()-2)</f>
        <v>#REF!</v>
      </c>
      <c r="M310" s="162" t="e">
        <f>VLOOKUP(F310,Tabelle1!A:B,5,0)</f>
        <v>#REF!</v>
      </c>
    </row>
    <row r="311" spans="4:13" x14ac:dyDescent="0.2">
      <c r="D311" s="168" t="e">
        <f t="shared" si="4"/>
        <v>#REF!</v>
      </c>
      <c r="E311" s="139"/>
      <c r="F311" s="143" t="e">
        <f>INDEX(Tabelle1!A:A,_xlfn.AGGREGATE(14,6,ROW(Tabelle1!#REF!)/(Tabelle1!#REF!=L311),COUNTIF($L$3:L311,L311)),1)</f>
        <v>#REF!</v>
      </c>
      <c r="G311" s="139" t="e">
        <f>VLOOKUP(F311,Tabelle1!A:B,2,0)</f>
        <v>#REF!</v>
      </c>
      <c r="H311" s="139" t="e">
        <f>VLOOKUP(F311,Tabelle1!A:B,3,0)</f>
        <v>#REF!</v>
      </c>
      <c r="I311" s="139" t="e">
        <f>VLOOKUP(H311,'BSG-Kürzel'!C:D,2,0)</f>
        <v>#REF!</v>
      </c>
      <c r="J311" s="160" t="e">
        <f>VLOOKUP(F311,Tabelle1!A:B,20,0)</f>
        <v>#REF!</v>
      </c>
      <c r="K311" s="161" t="e">
        <f>VLOOKUP(F311,Tabelle1!A:B,21,0)</f>
        <v>#REF!</v>
      </c>
      <c r="L311" s="162" t="e">
        <f>_xlfn.AGGREGATE(14,6,Tabelle1!#REF!,ROW()-2)</f>
        <v>#REF!</v>
      </c>
      <c r="M311" s="162" t="e">
        <f>VLOOKUP(F311,Tabelle1!A:B,5,0)</f>
        <v>#REF!</v>
      </c>
    </row>
    <row r="312" spans="4:13" x14ac:dyDescent="0.2">
      <c r="D312" s="168" t="e">
        <f t="shared" si="4"/>
        <v>#REF!</v>
      </c>
      <c r="E312" s="139"/>
      <c r="F312" s="143" t="e">
        <f>INDEX(Tabelle1!A:A,_xlfn.AGGREGATE(14,6,ROW(Tabelle1!#REF!)/(Tabelle1!#REF!=L312),COUNTIF($L$3:L312,L312)),1)</f>
        <v>#REF!</v>
      </c>
      <c r="G312" s="139" t="e">
        <f>VLOOKUP(F312,Tabelle1!A:B,2,0)</f>
        <v>#REF!</v>
      </c>
      <c r="H312" s="139" t="e">
        <f>VLOOKUP(F312,Tabelle1!A:B,3,0)</f>
        <v>#REF!</v>
      </c>
      <c r="I312" s="139" t="e">
        <f>VLOOKUP(H312,'BSG-Kürzel'!C:D,2,0)</f>
        <v>#REF!</v>
      </c>
      <c r="J312" s="160" t="e">
        <f>VLOOKUP(F312,Tabelle1!A:B,20,0)</f>
        <v>#REF!</v>
      </c>
      <c r="K312" s="161" t="e">
        <f>VLOOKUP(F312,Tabelle1!A:B,21,0)</f>
        <v>#REF!</v>
      </c>
      <c r="L312" s="162" t="e">
        <f>_xlfn.AGGREGATE(14,6,Tabelle1!#REF!,ROW()-2)</f>
        <v>#REF!</v>
      </c>
      <c r="M312" s="162" t="e">
        <f>VLOOKUP(F312,Tabelle1!A:B,5,0)</f>
        <v>#REF!</v>
      </c>
    </row>
    <row r="313" spans="4:13" x14ac:dyDescent="0.2">
      <c r="D313" s="168" t="e">
        <f t="shared" si="4"/>
        <v>#REF!</v>
      </c>
      <c r="E313" s="139"/>
      <c r="F313" s="143" t="e">
        <f>INDEX(Tabelle1!A:A,_xlfn.AGGREGATE(14,6,ROW(Tabelle1!#REF!)/(Tabelle1!#REF!=L313),COUNTIF($L$3:L313,L313)),1)</f>
        <v>#REF!</v>
      </c>
      <c r="G313" s="139" t="e">
        <f>VLOOKUP(F313,Tabelle1!A:B,2,0)</f>
        <v>#REF!</v>
      </c>
      <c r="H313" s="139" t="e">
        <f>VLOOKUP(F313,Tabelle1!A:B,3,0)</f>
        <v>#REF!</v>
      </c>
      <c r="I313" s="139" t="e">
        <f>VLOOKUP(H313,'BSG-Kürzel'!C:D,2,0)</f>
        <v>#REF!</v>
      </c>
      <c r="J313" s="160" t="e">
        <f>VLOOKUP(F313,Tabelle1!A:B,20,0)</f>
        <v>#REF!</v>
      </c>
      <c r="K313" s="161" t="e">
        <f>VLOOKUP(F313,Tabelle1!A:B,21,0)</f>
        <v>#REF!</v>
      </c>
      <c r="L313" s="162" t="e">
        <f>_xlfn.AGGREGATE(14,6,Tabelle1!#REF!,ROW()-2)</f>
        <v>#REF!</v>
      </c>
      <c r="M313" s="162" t="e">
        <f>VLOOKUP(F313,Tabelle1!A:B,5,0)</f>
        <v>#REF!</v>
      </c>
    </row>
    <row r="314" spans="4:13" x14ac:dyDescent="0.2">
      <c r="D314" s="168" t="e">
        <f t="shared" si="4"/>
        <v>#REF!</v>
      </c>
      <c r="E314" s="139"/>
      <c r="F314" s="143" t="e">
        <f>INDEX(Tabelle1!A:A,_xlfn.AGGREGATE(14,6,ROW(Tabelle1!#REF!)/(Tabelle1!#REF!=L314),COUNTIF($L$3:L314,L314)),1)</f>
        <v>#REF!</v>
      </c>
      <c r="G314" s="139" t="e">
        <f>VLOOKUP(F314,Tabelle1!A:B,2,0)</f>
        <v>#REF!</v>
      </c>
      <c r="H314" s="139" t="e">
        <f>VLOOKUP(F314,Tabelle1!A:B,3,0)</f>
        <v>#REF!</v>
      </c>
      <c r="I314" s="139" t="e">
        <f>VLOOKUP(H314,'BSG-Kürzel'!C:D,2,0)</f>
        <v>#REF!</v>
      </c>
      <c r="J314" s="160" t="e">
        <f>VLOOKUP(F314,Tabelle1!A:B,20,0)</f>
        <v>#REF!</v>
      </c>
      <c r="K314" s="161" t="e">
        <f>VLOOKUP(F314,Tabelle1!A:B,21,0)</f>
        <v>#REF!</v>
      </c>
      <c r="L314" s="162" t="e">
        <f>_xlfn.AGGREGATE(14,6,Tabelle1!#REF!,ROW()-2)</f>
        <v>#REF!</v>
      </c>
      <c r="M314" s="162" t="e">
        <f>VLOOKUP(F314,Tabelle1!A:B,5,0)</f>
        <v>#REF!</v>
      </c>
    </row>
    <row r="315" spans="4:13" x14ac:dyDescent="0.2">
      <c r="D315" s="168" t="e">
        <f t="shared" si="4"/>
        <v>#REF!</v>
      </c>
      <c r="E315" s="139"/>
      <c r="F315" s="143" t="e">
        <f>INDEX(Tabelle1!A:A,_xlfn.AGGREGATE(14,6,ROW(Tabelle1!#REF!)/(Tabelle1!#REF!=L315),COUNTIF($L$3:L315,L315)),1)</f>
        <v>#REF!</v>
      </c>
      <c r="G315" s="139" t="e">
        <f>VLOOKUP(F315,Tabelle1!A:B,2,0)</f>
        <v>#REF!</v>
      </c>
      <c r="H315" s="139" t="e">
        <f>VLOOKUP(F315,Tabelle1!A:B,3,0)</f>
        <v>#REF!</v>
      </c>
      <c r="I315" s="139" t="e">
        <f>VLOOKUP(H315,'BSG-Kürzel'!C:D,2,0)</f>
        <v>#REF!</v>
      </c>
      <c r="J315" s="160" t="e">
        <f>VLOOKUP(F315,Tabelle1!A:B,20,0)</f>
        <v>#REF!</v>
      </c>
      <c r="K315" s="161" t="e">
        <f>VLOOKUP(F315,Tabelle1!A:B,21,0)</f>
        <v>#REF!</v>
      </c>
      <c r="L315" s="162" t="e">
        <f>_xlfn.AGGREGATE(14,6,Tabelle1!#REF!,ROW()-2)</f>
        <v>#REF!</v>
      </c>
      <c r="M315" s="162" t="e">
        <f>VLOOKUP(F315,Tabelle1!A:B,5,0)</f>
        <v>#REF!</v>
      </c>
    </row>
    <row r="316" spans="4:13" x14ac:dyDescent="0.2">
      <c r="D316" s="168" t="e">
        <f t="shared" si="4"/>
        <v>#REF!</v>
      </c>
      <c r="E316" s="139"/>
      <c r="F316" s="143" t="e">
        <f>INDEX(Tabelle1!A:A,_xlfn.AGGREGATE(14,6,ROW(Tabelle1!#REF!)/(Tabelle1!#REF!=L316),COUNTIF($L$3:L316,L316)),1)</f>
        <v>#REF!</v>
      </c>
      <c r="G316" s="139" t="e">
        <f>VLOOKUP(F316,Tabelle1!A:B,2,0)</f>
        <v>#REF!</v>
      </c>
      <c r="H316" s="139" t="e">
        <f>VLOOKUP(F316,Tabelle1!A:B,3,0)</f>
        <v>#REF!</v>
      </c>
      <c r="I316" s="139" t="e">
        <f>VLOOKUP(H316,'BSG-Kürzel'!C:D,2,0)</f>
        <v>#REF!</v>
      </c>
      <c r="J316" s="160" t="e">
        <f>VLOOKUP(F316,Tabelle1!A:B,20,0)</f>
        <v>#REF!</v>
      </c>
      <c r="K316" s="161" t="e">
        <f>VLOOKUP(F316,Tabelle1!A:B,21,0)</f>
        <v>#REF!</v>
      </c>
      <c r="L316" s="162" t="e">
        <f>_xlfn.AGGREGATE(14,6,Tabelle1!#REF!,ROW()-2)</f>
        <v>#REF!</v>
      </c>
      <c r="M316" s="162" t="e">
        <f>VLOOKUP(F316,Tabelle1!A:B,5,0)</f>
        <v>#REF!</v>
      </c>
    </row>
    <row r="317" spans="4:13" x14ac:dyDescent="0.2">
      <c r="D317" s="168" t="e">
        <f t="shared" si="4"/>
        <v>#REF!</v>
      </c>
      <c r="E317" s="139"/>
      <c r="F317" s="143" t="e">
        <f>INDEX(Tabelle1!A:A,_xlfn.AGGREGATE(14,6,ROW(Tabelle1!#REF!)/(Tabelle1!#REF!=L317),COUNTIF($L$3:L317,L317)),1)</f>
        <v>#REF!</v>
      </c>
      <c r="G317" s="139" t="e">
        <f>VLOOKUP(F317,Tabelle1!A:B,2,0)</f>
        <v>#REF!</v>
      </c>
      <c r="H317" s="139" t="e">
        <f>VLOOKUP(F317,Tabelle1!A:B,3,0)</f>
        <v>#REF!</v>
      </c>
      <c r="I317" s="139" t="e">
        <f>VLOOKUP(H317,'BSG-Kürzel'!C:D,2,0)</f>
        <v>#REF!</v>
      </c>
      <c r="J317" s="160" t="e">
        <f>VLOOKUP(F317,Tabelle1!A:B,20,0)</f>
        <v>#REF!</v>
      </c>
      <c r="K317" s="161" t="e">
        <f>VLOOKUP(F317,Tabelle1!A:B,21,0)</f>
        <v>#REF!</v>
      </c>
      <c r="L317" s="162" t="e">
        <f>_xlfn.AGGREGATE(14,6,Tabelle1!#REF!,ROW()-2)</f>
        <v>#REF!</v>
      </c>
      <c r="M317" s="162" t="e">
        <f>VLOOKUP(F317,Tabelle1!A:B,5,0)</f>
        <v>#REF!</v>
      </c>
    </row>
    <row r="318" spans="4:13" x14ac:dyDescent="0.2">
      <c r="D318" s="168" t="e">
        <f t="shared" si="4"/>
        <v>#REF!</v>
      </c>
      <c r="E318" s="139"/>
      <c r="F318" s="143" t="e">
        <f>INDEX(Tabelle1!A:A,_xlfn.AGGREGATE(14,6,ROW(Tabelle1!#REF!)/(Tabelle1!#REF!=L318),COUNTIF($L$3:L318,L318)),1)</f>
        <v>#REF!</v>
      </c>
      <c r="G318" s="139" t="e">
        <f>VLOOKUP(F318,Tabelle1!A:B,2,0)</f>
        <v>#REF!</v>
      </c>
      <c r="H318" s="139" t="e">
        <f>VLOOKUP(F318,Tabelle1!A:B,3,0)</f>
        <v>#REF!</v>
      </c>
      <c r="I318" s="139" t="e">
        <f>VLOOKUP(H318,'BSG-Kürzel'!C:D,2,0)</f>
        <v>#REF!</v>
      </c>
      <c r="J318" s="160" t="e">
        <f>VLOOKUP(F318,Tabelle1!A:B,20,0)</f>
        <v>#REF!</v>
      </c>
      <c r="K318" s="161" t="e">
        <f>VLOOKUP(F318,Tabelle1!A:B,21,0)</f>
        <v>#REF!</v>
      </c>
      <c r="L318" s="162" t="e">
        <f>_xlfn.AGGREGATE(14,6,Tabelle1!#REF!,ROW()-2)</f>
        <v>#REF!</v>
      </c>
      <c r="M318" s="162" t="e">
        <f>VLOOKUP(F318,Tabelle1!A:B,5,0)</f>
        <v>#REF!</v>
      </c>
    </row>
    <row r="319" spans="4:13" x14ac:dyDescent="0.2">
      <c r="D319" s="168" t="e">
        <f t="shared" si="4"/>
        <v>#REF!</v>
      </c>
      <c r="E319" s="139"/>
      <c r="F319" s="143" t="e">
        <f>INDEX(Tabelle1!A:A,_xlfn.AGGREGATE(14,6,ROW(Tabelle1!#REF!)/(Tabelle1!#REF!=L319),COUNTIF($L$3:L319,L319)),1)</f>
        <v>#REF!</v>
      </c>
      <c r="G319" s="139" t="e">
        <f>VLOOKUP(F319,Tabelle1!A:B,2,0)</f>
        <v>#REF!</v>
      </c>
      <c r="H319" s="139" t="e">
        <f>VLOOKUP(F319,Tabelle1!A:B,3,0)</f>
        <v>#REF!</v>
      </c>
      <c r="I319" s="139" t="e">
        <f>VLOOKUP(H319,'BSG-Kürzel'!C:D,2,0)</f>
        <v>#REF!</v>
      </c>
      <c r="J319" s="160" t="e">
        <f>VLOOKUP(F319,Tabelle1!A:B,20,0)</f>
        <v>#REF!</v>
      </c>
      <c r="K319" s="161" t="e">
        <f>VLOOKUP(F319,Tabelle1!A:B,21,0)</f>
        <v>#REF!</v>
      </c>
      <c r="L319" s="162" t="e">
        <f>_xlfn.AGGREGATE(14,6,Tabelle1!#REF!,ROW()-2)</f>
        <v>#REF!</v>
      </c>
      <c r="M319" s="162" t="e">
        <f>VLOOKUP(F319,Tabelle1!A:B,5,0)</f>
        <v>#REF!</v>
      </c>
    </row>
    <row r="320" spans="4:13" x14ac:dyDescent="0.2">
      <c r="D320" s="168" t="e">
        <f t="shared" si="4"/>
        <v>#REF!</v>
      </c>
      <c r="E320" s="139"/>
      <c r="F320" s="143" t="e">
        <f>INDEX(Tabelle1!A:A,_xlfn.AGGREGATE(14,6,ROW(Tabelle1!#REF!)/(Tabelle1!#REF!=L320),COUNTIF($L$3:L320,L320)),1)</f>
        <v>#REF!</v>
      </c>
      <c r="G320" s="139" t="e">
        <f>VLOOKUP(F320,Tabelle1!A:B,2,0)</f>
        <v>#REF!</v>
      </c>
      <c r="H320" s="139" t="e">
        <f>VLOOKUP(F320,Tabelle1!A:B,3,0)</f>
        <v>#REF!</v>
      </c>
      <c r="I320" s="139" t="e">
        <f>VLOOKUP(H320,'BSG-Kürzel'!C:D,2,0)</f>
        <v>#REF!</v>
      </c>
      <c r="J320" s="160" t="e">
        <f>VLOOKUP(F320,Tabelle1!A:B,20,0)</f>
        <v>#REF!</v>
      </c>
      <c r="K320" s="161" t="e">
        <f>VLOOKUP(F320,Tabelle1!A:B,21,0)</f>
        <v>#REF!</v>
      </c>
      <c r="L320" s="162" t="e">
        <f>_xlfn.AGGREGATE(14,6,Tabelle1!#REF!,ROW()-2)</f>
        <v>#REF!</v>
      </c>
      <c r="M320" s="162" t="e">
        <f>VLOOKUP(F320,Tabelle1!A:B,5,0)</f>
        <v>#REF!</v>
      </c>
    </row>
    <row r="321" spans="4:13" x14ac:dyDescent="0.2">
      <c r="D321" s="168" t="e">
        <f t="shared" si="4"/>
        <v>#REF!</v>
      </c>
      <c r="E321" s="139"/>
      <c r="F321" s="143" t="e">
        <f>INDEX(Tabelle1!A:A,_xlfn.AGGREGATE(14,6,ROW(Tabelle1!#REF!)/(Tabelle1!#REF!=L321),COUNTIF($L$3:L321,L321)),1)</f>
        <v>#REF!</v>
      </c>
      <c r="G321" s="139" t="e">
        <f>VLOOKUP(F321,Tabelle1!A:B,2,0)</f>
        <v>#REF!</v>
      </c>
      <c r="H321" s="139" t="e">
        <f>VLOOKUP(F321,Tabelle1!A:B,3,0)</f>
        <v>#REF!</v>
      </c>
      <c r="I321" s="139" t="e">
        <f>VLOOKUP(H321,'BSG-Kürzel'!C:D,2,0)</f>
        <v>#REF!</v>
      </c>
      <c r="J321" s="160" t="e">
        <f>VLOOKUP(F321,Tabelle1!A:B,20,0)</f>
        <v>#REF!</v>
      </c>
      <c r="K321" s="161" t="e">
        <f>VLOOKUP(F321,Tabelle1!A:B,21,0)</f>
        <v>#REF!</v>
      </c>
      <c r="L321" s="162" t="e">
        <f>_xlfn.AGGREGATE(14,6,Tabelle1!#REF!,ROW()-2)</f>
        <v>#REF!</v>
      </c>
      <c r="M321" s="162" t="e">
        <f>VLOOKUP(F321,Tabelle1!A:B,5,0)</f>
        <v>#REF!</v>
      </c>
    </row>
    <row r="322" spans="4:13" x14ac:dyDescent="0.2">
      <c r="D322" s="168" t="e">
        <f t="shared" si="4"/>
        <v>#REF!</v>
      </c>
      <c r="E322" s="139"/>
      <c r="F322" s="143" t="e">
        <f>INDEX(Tabelle1!A:A,_xlfn.AGGREGATE(14,6,ROW(Tabelle1!#REF!)/(Tabelle1!#REF!=L322),COUNTIF($L$3:L322,L322)),1)</f>
        <v>#REF!</v>
      </c>
      <c r="G322" s="139" t="e">
        <f>VLOOKUP(F322,Tabelle1!A:B,2,0)</f>
        <v>#REF!</v>
      </c>
      <c r="H322" s="139" t="e">
        <f>VLOOKUP(F322,Tabelle1!A:B,3,0)</f>
        <v>#REF!</v>
      </c>
      <c r="I322" s="139" t="e">
        <f>VLOOKUP(H322,'BSG-Kürzel'!C:D,2,0)</f>
        <v>#REF!</v>
      </c>
      <c r="J322" s="160" t="e">
        <f>VLOOKUP(F322,Tabelle1!A:B,20,0)</f>
        <v>#REF!</v>
      </c>
      <c r="K322" s="161" t="e">
        <f>VLOOKUP(F322,Tabelle1!A:B,21,0)</f>
        <v>#REF!</v>
      </c>
      <c r="L322" s="162" t="e">
        <f>_xlfn.AGGREGATE(14,6,Tabelle1!#REF!,ROW()-2)</f>
        <v>#REF!</v>
      </c>
      <c r="M322" s="162" t="e">
        <f>VLOOKUP(F322,Tabelle1!A:B,5,0)</f>
        <v>#REF!</v>
      </c>
    </row>
    <row r="323" spans="4:13" x14ac:dyDescent="0.2">
      <c r="D323" s="168" t="e">
        <f t="shared" ref="D323:D386" si="5">RANK(L323,L:L)</f>
        <v>#REF!</v>
      </c>
      <c r="E323" s="139"/>
      <c r="F323" s="143" t="e">
        <f>INDEX(Tabelle1!A:A,_xlfn.AGGREGATE(14,6,ROW(Tabelle1!#REF!)/(Tabelle1!#REF!=L323),COUNTIF($L$3:L323,L323)),1)</f>
        <v>#REF!</v>
      </c>
      <c r="G323" s="139" t="e">
        <f>VLOOKUP(F323,Tabelle1!A:B,2,0)</f>
        <v>#REF!</v>
      </c>
      <c r="H323" s="139" t="e">
        <f>VLOOKUP(F323,Tabelle1!A:B,3,0)</f>
        <v>#REF!</v>
      </c>
      <c r="I323" s="139" t="e">
        <f>VLOOKUP(H323,'BSG-Kürzel'!C:D,2,0)</f>
        <v>#REF!</v>
      </c>
      <c r="J323" s="160" t="e">
        <f>VLOOKUP(F323,Tabelle1!A:B,20,0)</f>
        <v>#REF!</v>
      </c>
      <c r="K323" s="161" t="e">
        <f>VLOOKUP(F323,Tabelle1!A:B,21,0)</f>
        <v>#REF!</v>
      </c>
      <c r="L323" s="162" t="e">
        <f>_xlfn.AGGREGATE(14,6,Tabelle1!#REF!,ROW()-2)</f>
        <v>#REF!</v>
      </c>
      <c r="M323" s="162" t="e">
        <f>VLOOKUP(F323,Tabelle1!A:B,5,0)</f>
        <v>#REF!</v>
      </c>
    </row>
    <row r="324" spans="4:13" x14ac:dyDescent="0.2">
      <c r="D324" s="168" t="e">
        <f t="shared" si="5"/>
        <v>#REF!</v>
      </c>
      <c r="E324" s="139"/>
      <c r="F324" s="143" t="e">
        <f>INDEX(Tabelle1!A:A,_xlfn.AGGREGATE(14,6,ROW(Tabelle1!#REF!)/(Tabelle1!#REF!=L324),COUNTIF($L$3:L324,L324)),1)</f>
        <v>#REF!</v>
      </c>
      <c r="G324" s="139" t="e">
        <f>VLOOKUP(F324,Tabelle1!A:B,2,0)</f>
        <v>#REF!</v>
      </c>
      <c r="H324" s="139" t="e">
        <f>VLOOKUP(F324,Tabelle1!A:B,3,0)</f>
        <v>#REF!</v>
      </c>
      <c r="I324" s="139" t="e">
        <f>VLOOKUP(H324,'BSG-Kürzel'!C:D,2,0)</f>
        <v>#REF!</v>
      </c>
      <c r="J324" s="160" t="e">
        <f>VLOOKUP(F324,Tabelle1!A:B,20,0)</f>
        <v>#REF!</v>
      </c>
      <c r="K324" s="161" t="e">
        <f>VLOOKUP(F324,Tabelle1!A:B,21,0)</f>
        <v>#REF!</v>
      </c>
      <c r="L324" s="162" t="e">
        <f>_xlfn.AGGREGATE(14,6,Tabelle1!#REF!,ROW()-2)</f>
        <v>#REF!</v>
      </c>
      <c r="M324" s="162" t="e">
        <f>VLOOKUP(F324,Tabelle1!A:B,5,0)</f>
        <v>#REF!</v>
      </c>
    </row>
    <row r="325" spans="4:13" x14ac:dyDescent="0.2">
      <c r="D325" s="168" t="e">
        <f t="shared" si="5"/>
        <v>#REF!</v>
      </c>
      <c r="E325" s="139"/>
      <c r="F325" s="143" t="e">
        <f>INDEX(Tabelle1!A:A,_xlfn.AGGREGATE(14,6,ROW(Tabelle1!#REF!)/(Tabelle1!#REF!=L325),COUNTIF($L$3:L325,L325)),1)</f>
        <v>#REF!</v>
      </c>
      <c r="G325" s="139" t="e">
        <f>VLOOKUP(F325,Tabelle1!A:B,2,0)</f>
        <v>#REF!</v>
      </c>
      <c r="H325" s="139" t="e">
        <f>VLOOKUP(F325,Tabelle1!A:B,3,0)</f>
        <v>#REF!</v>
      </c>
      <c r="I325" s="139" t="e">
        <f>VLOOKUP(H325,'BSG-Kürzel'!C:D,2,0)</f>
        <v>#REF!</v>
      </c>
      <c r="J325" s="160" t="e">
        <f>VLOOKUP(F325,Tabelle1!A:B,20,0)</f>
        <v>#REF!</v>
      </c>
      <c r="K325" s="161" t="e">
        <f>VLOOKUP(F325,Tabelle1!A:B,21,0)</f>
        <v>#REF!</v>
      </c>
      <c r="L325" s="162" t="e">
        <f>_xlfn.AGGREGATE(14,6,Tabelle1!#REF!,ROW()-2)</f>
        <v>#REF!</v>
      </c>
      <c r="M325" s="162" t="e">
        <f>VLOOKUP(F325,Tabelle1!A:B,5,0)</f>
        <v>#REF!</v>
      </c>
    </row>
    <row r="326" spans="4:13" x14ac:dyDescent="0.2">
      <c r="D326" s="168" t="e">
        <f t="shared" si="5"/>
        <v>#REF!</v>
      </c>
      <c r="E326" s="139"/>
      <c r="F326" s="143" t="e">
        <f>INDEX(Tabelle1!A:A,_xlfn.AGGREGATE(14,6,ROW(Tabelle1!#REF!)/(Tabelle1!#REF!=L326),COUNTIF($L$3:L326,L326)),1)</f>
        <v>#REF!</v>
      </c>
      <c r="G326" s="139" t="e">
        <f>VLOOKUP(F326,Tabelle1!A:B,2,0)</f>
        <v>#REF!</v>
      </c>
      <c r="H326" s="139" t="e">
        <f>VLOOKUP(F326,Tabelle1!A:B,3,0)</f>
        <v>#REF!</v>
      </c>
      <c r="I326" s="139" t="e">
        <f>VLOOKUP(H326,'BSG-Kürzel'!C:D,2,0)</f>
        <v>#REF!</v>
      </c>
      <c r="J326" s="160" t="e">
        <f>VLOOKUP(F326,Tabelle1!A:B,20,0)</f>
        <v>#REF!</v>
      </c>
      <c r="K326" s="161" t="e">
        <f>VLOOKUP(F326,Tabelle1!A:B,21,0)</f>
        <v>#REF!</v>
      </c>
      <c r="L326" s="162" t="e">
        <f>_xlfn.AGGREGATE(14,6,Tabelle1!#REF!,ROW()-2)</f>
        <v>#REF!</v>
      </c>
      <c r="M326" s="162" t="e">
        <f>VLOOKUP(F326,Tabelle1!A:B,5,0)</f>
        <v>#REF!</v>
      </c>
    </row>
    <row r="327" spans="4:13" x14ac:dyDescent="0.2">
      <c r="D327" s="168" t="e">
        <f t="shared" si="5"/>
        <v>#REF!</v>
      </c>
      <c r="E327" s="139"/>
      <c r="F327" s="143" t="e">
        <f>INDEX(Tabelle1!A:A,_xlfn.AGGREGATE(14,6,ROW(Tabelle1!#REF!)/(Tabelle1!#REF!=L327),COUNTIF($L$3:L327,L327)),1)</f>
        <v>#REF!</v>
      </c>
      <c r="G327" s="139" t="e">
        <f>VLOOKUP(F327,Tabelle1!A:B,2,0)</f>
        <v>#REF!</v>
      </c>
      <c r="H327" s="139" t="e">
        <f>VLOOKUP(F327,Tabelle1!A:B,3,0)</f>
        <v>#REF!</v>
      </c>
      <c r="I327" s="139" t="e">
        <f>VLOOKUP(H327,'BSG-Kürzel'!C:D,2,0)</f>
        <v>#REF!</v>
      </c>
      <c r="J327" s="160" t="e">
        <f>VLOOKUP(F327,Tabelle1!A:B,20,0)</f>
        <v>#REF!</v>
      </c>
      <c r="K327" s="161" t="e">
        <f>VLOOKUP(F327,Tabelle1!A:B,21,0)</f>
        <v>#REF!</v>
      </c>
      <c r="L327" s="162" t="e">
        <f>_xlfn.AGGREGATE(14,6,Tabelle1!#REF!,ROW()-2)</f>
        <v>#REF!</v>
      </c>
      <c r="M327" s="162" t="e">
        <f>VLOOKUP(F327,Tabelle1!A:B,5,0)</f>
        <v>#REF!</v>
      </c>
    </row>
    <row r="328" spans="4:13" x14ac:dyDescent="0.2">
      <c r="D328" s="168" t="e">
        <f t="shared" si="5"/>
        <v>#REF!</v>
      </c>
      <c r="E328" s="139"/>
      <c r="F328" s="143" t="e">
        <f>INDEX(Tabelle1!A:A,_xlfn.AGGREGATE(14,6,ROW(Tabelle1!#REF!)/(Tabelle1!#REF!=L328),COUNTIF($L$3:L328,L328)),1)</f>
        <v>#REF!</v>
      </c>
      <c r="G328" s="139" t="e">
        <f>VLOOKUP(F328,Tabelle1!A:B,2,0)</f>
        <v>#REF!</v>
      </c>
      <c r="H328" s="139" t="e">
        <f>VLOOKUP(F328,Tabelle1!A:B,3,0)</f>
        <v>#REF!</v>
      </c>
      <c r="I328" s="139" t="e">
        <f>VLOOKUP(H328,'BSG-Kürzel'!C:D,2,0)</f>
        <v>#REF!</v>
      </c>
      <c r="J328" s="160" t="e">
        <f>VLOOKUP(F328,Tabelle1!A:B,20,0)</f>
        <v>#REF!</v>
      </c>
      <c r="K328" s="161" t="e">
        <f>VLOOKUP(F328,Tabelle1!A:B,21,0)</f>
        <v>#REF!</v>
      </c>
      <c r="L328" s="162" t="e">
        <f>_xlfn.AGGREGATE(14,6,Tabelle1!#REF!,ROW()-2)</f>
        <v>#REF!</v>
      </c>
      <c r="M328" s="162" t="e">
        <f>VLOOKUP(F328,Tabelle1!A:B,5,0)</f>
        <v>#REF!</v>
      </c>
    </row>
    <row r="329" spans="4:13" x14ac:dyDescent="0.2">
      <c r="D329" s="168" t="e">
        <f t="shared" si="5"/>
        <v>#REF!</v>
      </c>
      <c r="E329" s="139"/>
      <c r="F329" s="143" t="e">
        <f>INDEX(Tabelle1!A:A,_xlfn.AGGREGATE(14,6,ROW(Tabelle1!#REF!)/(Tabelle1!#REF!=L329),COUNTIF($L$3:L329,L329)),1)</f>
        <v>#REF!</v>
      </c>
      <c r="G329" s="139" t="e">
        <f>VLOOKUP(F329,Tabelle1!A:B,2,0)</f>
        <v>#REF!</v>
      </c>
      <c r="H329" s="139" t="e">
        <f>VLOOKUP(F329,Tabelle1!A:B,3,0)</f>
        <v>#REF!</v>
      </c>
      <c r="I329" s="139" t="e">
        <f>VLOOKUP(H329,'BSG-Kürzel'!C:D,2,0)</f>
        <v>#REF!</v>
      </c>
      <c r="J329" s="160" t="e">
        <f>VLOOKUP(F329,Tabelle1!A:B,20,0)</f>
        <v>#REF!</v>
      </c>
      <c r="K329" s="161" t="e">
        <f>VLOOKUP(F329,Tabelle1!A:B,21,0)</f>
        <v>#REF!</v>
      </c>
      <c r="L329" s="162" t="e">
        <f>_xlfn.AGGREGATE(14,6,Tabelle1!#REF!,ROW()-2)</f>
        <v>#REF!</v>
      </c>
      <c r="M329" s="162" t="e">
        <f>VLOOKUP(F329,Tabelle1!A:B,5,0)</f>
        <v>#REF!</v>
      </c>
    </row>
    <row r="330" spans="4:13" x14ac:dyDescent="0.2">
      <c r="D330" s="168" t="e">
        <f t="shared" si="5"/>
        <v>#REF!</v>
      </c>
      <c r="E330" s="139"/>
      <c r="F330" s="143" t="e">
        <f>INDEX(Tabelle1!A:A,_xlfn.AGGREGATE(14,6,ROW(Tabelle1!#REF!)/(Tabelle1!#REF!=L330),COUNTIF($L$3:L330,L330)),1)</f>
        <v>#REF!</v>
      </c>
      <c r="G330" s="139" t="e">
        <f>VLOOKUP(F330,Tabelle1!A:B,2,0)</f>
        <v>#REF!</v>
      </c>
      <c r="H330" s="139" t="e">
        <f>VLOOKUP(F330,Tabelle1!A:B,3,0)</f>
        <v>#REF!</v>
      </c>
      <c r="I330" s="139" t="e">
        <f>VLOOKUP(H330,'BSG-Kürzel'!C:D,2,0)</f>
        <v>#REF!</v>
      </c>
      <c r="J330" s="160" t="e">
        <f>VLOOKUP(F330,Tabelle1!A:B,20,0)</f>
        <v>#REF!</v>
      </c>
      <c r="K330" s="161" t="e">
        <f>VLOOKUP(F330,Tabelle1!A:B,21,0)</f>
        <v>#REF!</v>
      </c>
      <c r="L330" s="162" t="e">
        <f>_xlfn.AGGREGATE(14,6,Tabelle1!#REF!,ROW()-2)</f>
        <v>#REF!</v>
      </c>
      <c r="M330" s="162" t="e">
        <f>VLOOKUP(F330,Tabelle1!A:B,5,0)</f>
        <v>#REF!</v>
      </c>
    </row>
    <row r="331" spans="4:13" x14ac:dyDescent="0.2">
      <c r="D331" s="168" t="e">
        <f t="shared" si="5"/>
        <v>#REF!</v>
      </c>
      <c r="E331" s="139"/>
      <c r="F331" s="143" t="e">
        <f>INDEX(Tabelle1!A:A,_xlfn.AGGREGATE(14,6,ROW(Tabelle1!#REF!)/(Tabelle1!#REF!=L331),COUNTIF($L$3:L331,L331)),1)</f>
        <v>#REF!</v>
      </c>
      <c r="G331" s="139" t="e">
        <f>VLOOKUP(F331,Tabelle1!A:B,2,0)</f>
        <v>#REF!</v>
      </c>
      <c r="H331" s="139" t="e">
        <f>VLOOKUP(F331,Tabelle1!A:B,3,0)</f>
        <v>#REF!</v>
      </c>
      <c r="I331" s="139" t="e">
        <f>VLOOKUP(H331,'BSG-Kürzel'!C:D,2,0)</f>
        <v>#REF!</v>
      </c>
      <c r="J331" s="160" t="e">
        <f>VLOOKUP(F331,Tabelle1!A:B,20,0)</f>
        <v>#REF!</v>
      </c>
      <c r="K331" s="161" t="e">
        <f>VLOOKUP(F331,Tabelle1!A:B,21,0)</f>
        <v>#REF!</v>
      </c>
      <c r="L331" s="162" t="e">
        <f>_xlfn.AGGREGATE(14,6,Tabelle1!#REF!,ROW()-2)</f>
        <v>#REF!</v>
      </c>
      <c r="M331" s="162" t="e">
        <f>VLOOKUP(F331,Tabelle1!A:B,5,0)</f>
        <v>#REF!</v>
      </c>
    </row>
    <row r="332" spans="4:13" x14ac:dyDescent="0.2">
      <c r="D332" s="168" t="e">
        <f t="shared" si="5"/>
        <v>#REF!</v>
      </c>
      <c r="E332" s="139"/>
      <c r="F332" s="143" t="e">
        <f>INDEX(Tabelle1!A:A,_xlfn.AGGREGATE(14,6,ROW(Tabelle1!#REF!)/(Tabelle1!#REF!=L332),COUNTIF($L$3:L332,L332)),1)</f>
        <v>#REF!</v>
      </c>
      <c r="G332" s="139" t="e">
        <f>VLOOKUP(F332,Tabelle1!A:B,2,0)</f>
        <v>#REF!</v>
      </c>
      <c r="H332" s="139" t="e">
        <f>VLOOKUP(F332,Tabelle1!A:B,3,0)</f>
        <v>#REF!</v>
      </c>
      <c r="I332" s="139" t="e">
        <f>VLOOKUP(H332,'BSG-Kürzel'!C:D,2,0)</f>
        <v>#REF!</v>
      </c>
      <c r="J332" s="160" t="e">
        <f>VLOOKUP(F332,Tabelle1!A:B,20,0)</f>
        <v>#REF!</v>
      </c>
      <c r="K332" s="161" t="e">
        <f>VLOOKUP(F332,Tabelle1!A:B,21,0)</f>
        <v>#REF!</v>
      </c>
      <c r="L332" s="162" t="e">
        <f>_xlfn.AGGREGATE(14,6,Tabelle1!#REF!,ROW()-2)</f>
        <v>#REF!</v>
      </c>
      <c r="M332" s="162" t="e">
        <f>VLOOKUP(F332,Tabelle1!A:B,5,0)</f>
        <v>#REF!</v>
      </c>
    </row>
    <row r="333" spans="4:13" x14ac:dyDescent="0.2">
      <c r="D333" s="168" t="e">
        <f t="shared" si="5"/>
        <v>#REF!</v>
      </c>
      <c r="E333" s="139"/>
      <c r="F333" s="143" t="e">
        <f>INDEX(Tabelle1!A:A,_xlfn.AGGREGATE(14,6,ROW(Tabelle1!#REF!)/(Tabelle1!#REF!=L333),COUNTIF($L$3:L333,L333)),1)</f>
        <v>#REF!</v>
      </c>
      <c r="G333" s="139" t="e">
        <f>VLOOKUP(F333,Tabelle1!A:B,2,0)</f>
        <v>#REF!</v>
      </c>
      <c r="H333" s="139" t="e">
        <f>VLOOKUP(F333,Tabelle1!A:B,3,0)</f>
        <v>#REF!</v>
      </c>
      <c r="I333" s="139" t="e">
        <f>VLOOKUP(H333,'BSG-Kürzel'!C:D,2,0)</f>
        <v>#REF!</v>
      </c>
      <c r="J333" s="160" t="e">
        <f>VLOOKUP(F333,Tabelle1!A:B,20,0)</f>
        <v>#REF!</v>
      </c>
      <c r="K333" s="161" t="e">
        <f>VLOOKUP(F333,Tabelle1!A:B,21,0)</f>
        <v>#REF!</v>
      </c>
      <c r="L333" s="162" t="e">
        <f>_xlfn.AGGREGATE(14,6,Tabelle1!#REF!,ROW()-2)</f>
        <v>#REF!</v>
      </c>
      <c r="M333" s="162" t="e">
        <f>VLOOKUP(F333,Tabelle1!A:B,5,0)</f>
        <v>#REF!</v>
      </c>
    </row>
    <row r="334" spans="4:13" x14ac:dyDescent="0.2">
      <c r="D334" s="168" t="e">
        <f t="shared" si="5"/>
        <v>#REF!</v>
      </c>
      <c r="E334" s="139"/>
      <c r="F334" s="143" t="e">
        <f>INDEX(Tabelle1!A:A,_xlfn.AGGREGATE(14,6,ROW(Tabelle1!#REF!)/(Tabelle1!#REF!=L334),COUNTIF($L$3:L334,L334)),1)</f>
        <v>#REF!</v>
      </c>
      <c r="G334" s="139" t="e">
        <f>VLOOKUP(F334,Tabelle1!A:B,2,0)</f>
        <v>#REF!</v>
      </c>
      <c r="H334" s="139" t="e">
        <f>VLOOKUP(F334,Tabelle1!A:B,3,0)</f>
        <v>#REF!</v>
      </c>
      <c r="I334" s="139" t="e">
        <f>VLOOKUP(H334,'BSG-Kürzel'!C:D,2,0)</f>
        <v>#REF!</v>
      </c>
      <c r="J334" s="160" t="e">
        <f>VLOOKUP(F334,Tabelle1!A:B,20,0)</f>
        <v>#REF!</v>
      </c>
      <c r="K334" s="161" t="e">
        <f>VLOOKUP(F334,Tabelle1!A:B,21,0)</f>
        <v>#REF!</v>
      </c>
      <c r="L334" s="162" t="e">
        <f>_xlfn.AGGREGATE(14,6,Tabelle1!#REF!,ROW()-2)</f>
        <v>#REF!</v>
      </c>
      <c r="M334" s="162" t="e">
        <f>VLOOKUP(F334,Tabelle1!A:B,5,0)</f>
        <v>#REF!</v>
      </c>
    </row>
    <row r="335" spans="4:13" x14ac:dyDescent="0.2">
      <c r="D335" s="168" t="e">
        <f t="shared" si="5"/>
        <v>#REF!</v>
      </c>
      <c r="E335" s="139"/>
      <c r="F335" s="143" t="e">
        <f>INDEX(Tabelle1!A:A,_xlfn.AGGREGATE(14,6,ROW(Tabelle1!#REF!)/(Tabelle1!#REF!=L335),COUNTIF($L$3:L335,L335)),1)</f>
        <v>#REF!</v>
      </c>
      <c r="G335" s="139" t="e">
        <f>VLOOKUP(F335,Tabelle1!A:B,2,0)</f>
        <v>#REF!</v>
      </c>
      <c r="H335" s="139" t="e">
        <f>VLOOKUP(F335,Tabelle1!A:B,3,0)</f>
        <v>#REF!</v>
      </c>
      <c r="I335" s="139" t="e">
        <f>VLOOKUP(H335,'BSG-Kürzel'!C:D,2,0)</f>
        <v>#REF!</v>
      </c>
      <c r="J335" s="160" t="e">
        <f>VLOOKUP(F335,Tabelle1!A:B,20,0)</f>
        <v>#REF!</v>
      </c>
      <c r="K335" s="161" t="e">
        <f>VLOOKUP(F335,Tabelle1!A:B,21,0)</f>
        <v>#REF!</v>
      </c>
      <c r="L335" s="162" t="e">
        <f>_xlfn.AGGREGATE(14,6,Tabelle1!#REF!,ROW()-2)</f>
        <v>#REF!</v>
      </c>
      <c r="M335" s="162" t="e">
        <f>VLOOKUP(F335,Tabelle1!A:B,5,0)</f>
        <v>#REF!</v>
      </c>
    </row>
    <row r="336" spans="4:13" x14ac:dyDescent="0.2">
      <c r="D336" s="168" t="e">
        <f t="shared" si="5"/>
        <v>#REF!</v>
      </c>
      <c r="E336" s="139"/>
      <c r="F336" s="143" t="e">
        <f>INDEX(Tabelle1!A:A,_xlfn.AGGREGATE(14,6,ROW(Tabelle1!#REF!)/(Tabelle1!#REF!=L336),COUNTIF($L$3:L336,L336)),1)</f>
        <v>#REF!</v>
      </c>
      <c r="G336" s="139" t="e">
        <f>VLOOKUP(F336,Tabelle1!A:B,2,0)</f>
        <v>#REF!</v>
      </c>
      <c r="H336" s="139" t="e">
        <f>VLOOKUP(F336,Tabelle1!A:B,3,0)</f>
        <v>#REF!</v>
      </c>
      <c r="I336" s="139" t="e">
        <f>VLOOKUP(H336,'BSG-Kürzel'!C:D,2,0)</f>
        <v>#REF!</v>
      </c>
      <c r="J336" s="160" t="e">
        <f>VLOOKUP(F336,Tabelle1!A:B,20,0)</f>
        <v>#REF!</v>
      </c>
      <c r="K336" s="161" t="e">
        <f>VLOOKUP(F336,Tabelle1!A:B,21,0)</f>
        <v>#REF!</v>
      </c>
      <c r="L336" s="162" t="e">
        <f>_xlfn.AGGREGATE(14,6,Tabelle1!#REF!,ROW()-2)</f>
        <v>#REF!</v>
      </c>
      <c r="M336" s="162" t="e">
        <f>VLOOKUP(F336,Tabelle1!A:B,5,0)</f>
        <v>#REF!</v>
      </c>
    </row>
    <row r="337" spans="4:13" x14ac:dyDescent="0.2">
      <c r="D337" s="168" t="e">
        <f t="shared" si="5"/>
        <v>#REF!</v>
      </c>
      <c r="E337" s="139"/>
      <c r="F337" s="143" t="e">
        <f>INDEX(Tabelle1!A:A,_xlfn.AGGREGATE(14,6,ROW(Tabelle1!#REF!)/(Tabelle1!#REF!=L337),COUNTIF($L$3:L337,L337)),1)</f>
        <v>#REF!</v>
      </c>
      <c r="G337" s="139" t="e">
        <f>VLOOKUP(F337,Tabelle1!A:B,2,0)</f>
        <v>#REF!</v>
      </c>
      <c r="H337" s="139" t="e">
        <f>VLOOKUP(F337,Tabelle1!A:B,3,0)</f>
        <v>#REF!</v>
      </c>
      <c r="I337" s="139" t="e">
        <f>VLOOKUP(H337,'BSG-Kürzel'!C:D,2,0)</f>
        <v>#REF!</v>
      </c>
      <c r="J337" s="160" t="e">
        <f>VLOOKUP(F337,Tabelle1!A:B,20,0)</f>
        <v>#REF!</v>
      </c>
      <c r="K337" s="161" t="e">
        <f>VLOOKUP(F337,Tabelle1!A:B,21,0)</f>
        <v>#REF!</v>
      </c>
      <c r="L337" s="162" t="e">
        <f>_xlfn.AGGREGATE(14,6,Tabelle1!#REF!,ROW()-2)</f>
        <v>#REF!</v>
      </c>
      <c r="M337" s="162" t="e">
        <f>VLOOKUP(F337,Tabelle1!A:B,5,0)</f>
        <v>#REF!</v>
      </c>
    </row>
    <row r="338" spans="4:13" x14ac:dyDescent="0.2">
      <c r="D338" s="168" t="e">
        <f t="shared" si="5"/>
        <v>#REF!</v>
      </c>
      <c r="E338" s="139"/>
      <c r="F338" s="143" t="e">
        <f>INDEX(Tabelle1!A:A,_xlfn.AGGREGATE(14,6,ROW(Tabelle1!#REF!)/(Tabelle1!#REF!=L338),COUNTIF($L$3:L338,L338)),1)</f>
        <v>#REF!</v>
      </c>
      <c r="G338" s="139" t="e">
        <f>VLOOKUP(F338,Tabelle1!A:B,2,0)</f>
        <v>#REF!</v>
      </c>
      <c r="H338" s="139" t="e">
        <f>VLOOKUP(F338,Tabelle1!A:B,3,0)</f>
        <v>#REF!</v>
      </c>
      <c r="I338" s="139" t="e">
        <f>VLOOKUP(H338,'BSG-Kürzel'!C:D,2,0)</f>
        <v>#REF!</v>
      </c>
      <c r="J338" s="160" t="e">
        <f>VLOOKUP(F338,Tabelle1!A:B,20,0)</f>
        <v>#REF!</v>
      </c>
      <c r="K338" s="161" t="e">
        <f>VLOOKUP(F338,Tabelle1!A:B,21,0)</f>
        <v>#REF!</v>
      </c>
      <c r="L338" s="162" t="e">
        <f>_xlfn.AGGREGATE(14,6,Tabelle1!#REF!,ROW()-2)</f>
        <v>#REF!</v>
      </c>
      <c r="M338" s="162" t="e">
        <f>VLOOKUP(F338,Tabelle1!A:B,5,0)</f>
        <v>#REF!</v>
      </c>
    </row>
    <row r="339" spans="4:13" x14ac:dyDescent="0.2">
      <c r="D339" s="168" t="e">
        <f t="shared" si="5"/>
        <v>#REF!</v>
      </c>
      <c r="E339" s="139"/>
      <c r="F339" s="143" t="e">
        <f>INDEX(Tabelle1!A:A,_xlfn.AGGREGATE(14,6,ROW(Tabelle1!#REF!)/(Tabelle1!#REF!=L339),COUNTIF($L$3:L339,L339)),1)</f>
        <v>#REF!</v>
      </c>
      <c r="G339" s="139" t="e">
        <f>VLOOKUP(F339,Tabelle1!A:B,2,0)</f>
        <v>#REF!</v>
      </c>
      <c r="H339" s="139" t="e">
        <f>VLOOKUP(F339,Tabelle1!A:B,3,0)</f>
        <v>#REF!</v>
      </c>
      <c r="I339" s="139" t="e">
        <f>VLOOKUP(H339,'BSG-Kürzel'!C:D,2,0)</f>
        <v>#REF!</v>
      </c>
      <c r="J339" s="160" t="e">
        <f>VLOOKUP(F339,Tabelle1!A:B,20,0)</f>
        <v>#REF!</v>
      </c>
      <c r="K339" s="161" t="e">
        <f>VLOOKUP(F339,Tabelle1!A:B,21,0)</f>
        <v>#REF!</v>
      </c>
      <c r="L339" s="162" t="e">
        <f>_xlfn.AGGREGATE(14,6,Tabelle1!#REF!,ROW()-2)</f>
        <v>#REF!</v>
      </c>
      <c r="M339" s="162" t="e">
        <f>VLOOKUP(F339,Tabelle1!A:B,5,0)</f>
        <v>#REF!</v>
      </c>
    </row>
    <row r="340" spans="4:13" x14ac:dyDescent="0.2">
      <c r="D340" s="168" t="e">
        <f t="shared" si="5"/>
        <v>#REF!</v>
      </c>
      <c r="E340" s="139"/>
      <c r="F340" s="143" t="e">
        <f>INDEX(Tabelle1!A:A,_xlfn.AGGREGATE(14,6,ROW(Tabelle1!#REF!)/(Tabelle1!#REF!=L340),COUNTIF($L$3:L340,L340)),1)</f>
        <v>#REF!</v>
      </c>
      <c r="G340" s="139" t="e">
        <f>VLOOKUP(F340,Tabelle1!A:B,2,0)</f>
        <v>#REF!</v>
      </c>
      <c r="H340" s="139" t="e">
        <f>VLOOKUP(F340,Tabelle1!A:B,3,0)</f>
        <v>#REF!</v>
      </c>
      <c r="I340" s="139" t="e">
        <f>VLOOKUP(H340,'BSG-Kürzel'!C:D,2,0)</f>
        <v>#REF!</v>
      </c>
      <c r="J340" s="160" t="e">
        <f>VLOOKUP(F340,Tabelle1!A:B,20,0)</f>
        <v>#REF!</v>
      </c>
      <c r="K340" s="161" t="e">
        <f>VLOOKUP(F340,Tabelle1!A:B,21,0)</f>
        <v>#REF!</v>
      </c>
      <c r="L340" s="162" t="e">
        <f>_xlfn.AGGREGATE(14,6,Tabelle1!#REF!,ROW()-2)</f>
        <v>#REF!</v>
      </c>
      <c r="M340" s="162" t="e">
        <f>VLOOKUP(F340,Tabelle1!A:B,5,0)</f>
        <v>#REF!</v>
      </c>
    </row>
    <row r="341" spans="4:13" x14ac:dyDescent="0.2">
      <c r="D341" s="168" t="e">
        <f t="shared" si="5"/>
        <v>#REF!</v>
      </c>
      <c r="E341" s="139"/>
      <c r="F341" s="143" t="e">
        <f>INDEX(Tabelle1!A:A,_xlfn.AGGREGATE(14,6,ROW(Tabelle1!#REF!)/(Tabelle1!#REF!=L341),COUNTIF($L$3:L341,L341)),1)</f>
        <v>#REF!</v>
      </c>
      <c r="G341" s="139" t="e">
        <f>VLOOKUP(F341,Tabelle1!A:B,2,0)</f>
        <v>#REF!</v>
      </c>
      <c r="H341" s="139" t="e">
        <f>VLOOKUP(F341,Tabelle1!A:B,3,0)</f>
        <v>#REF!</v>
      </c>
      <c r="I341" s="139" t="e">
        <f>VLOOKUP(H341,'BSG-Kürzel'!C:D,2,0)</f>
        <v>#REF!</v>
      </c>
      <c r="J341" s="160" t="e">
        <f>VLOOKUP(F341,Tabelle1!A:B,20,0)</f>
        <v>#REF!</v>
      </c>
      <c r="K341" s="161" t="e">
        <f>VLOOKUP(F341,Tabelle1!A:B,21,0)</f>
        <v>#REF!</v>
      </c>
      <c r="L341" s="162" t="e">
        <f>_xlfn.AGGREGATE(14,6,Tabelle1!#REF!,ROW()-2)</f>
        <v>#REF!</v>
      </c>
      <c r="M341" s="162" t="e">
        <f>VLOOKUP(F341,Tabelle1!A:B,5,0)</f>
        <v>#REF!</v>
      </c>
    </row>
    <row r="342" spans="4:13" x14ac:dyDescent="0.2">
      <c r="D342" s="168" t="e">
        <f t="shared" si="5"/>
        <v>#REF!</v>
      </c>
      <c r="E342" s="139"/>
      <c r="F342" s="143" t="e">
        <f>INDEX(Tabelle1!A:A,_xlfn.AGGREGATE(14,6,ROW(Tabelle1!#REF!)/(Tabelle1!#REF!=L342),COUNTIF($L$3:L342,L342)),1)</f>
        <v>#REF!</v>
      </c>
      <c r="G342" s="139" t="e">
        <f>VLOOKUP(F342,Tabelle1!A:B,2,0)</f>
        <v>#REF!</v>
      </c>
      <c r="H342" s="139" t="e">
        <f>VLOOKUP(F342,Tabelle1!A:B,3,0)</f>
        <v>#REF!</v>
      </c>
      <c r="I342" s="139" t="e">
        <f>VLOOKUP(H342,'BSG-Kürzel'!C:D,2,0)</f>
        <v>#REF!</v>
      </c>
      <c r="J342" s="160" t="e">
        <f>VLOOKUP(F342,Tabelle1!A:B,20,0)</f>
        <v>#REF!</v>
      </c>
      <c r="K342" s="161" t="e">
        <f>VLOOKUP(F342,Tabelle1!A:B,21,0)</f>
        <v>#REF!</v>
      </c>
      <c r="L342" s="162" t="e">
        <f>_xlfn.AGGREGATE(14,6,Tabelle1!#REF!,ROW()-2)</f>
        <v>#REF!</v>
      </c>
      <c r="M342" s="162" t="e">
        <f>VLOOKUP(F342,Tabelle1!A:B,5,0)</f>
        <v>#REF!</v>
      </c>
    </row>
    <row r="343" spans="4:13" x14ac:dyDescent="0.2">
      <c r="D343" s="168" t="e">
        <f t="shared" si="5"/>
        <v>#REF!</v>
      </c>
      <c r="E343" s="139"/>
      <c r="F343" s="143" t="e">
        <f>INDEX(Tabelle1!A:A,_xlfn.AGGREGATE(14,6,ROW(Tabelle1!#REF!)/(Tabelle1!#REF!=L343),COUNTIF($L$3:L343,L343)),1)</f>
        <v>#REF!</v>
      </c>
      <c r="G343" s="139" t="e">
        <f>VLOOKUP(F343,Tabelle1!A:B,2,0)</f>
        <v>#REF!</v>
      </c>
      <c r="H343" s="139" t="e">
        <f>VLOOKUP(F343,Tabelle1!A:B,3,0)</f>
        <v>#REF!</v>
      </c>
      <c r="I343" s="139" t="e">
        <f>VLOOKUP(H343,'BSG-Kürzel'!C:D,2,0)</f>
        <v>#REF!</v>
      </c>
      <c r="J343" s="160" t="e">
        <f>VLOOKUP(F343,Tabelle1!A:B,20,0)</f>
        <v>#REF!</v>
      </c>
      <c r="K343" s="161" t="e">
        <f>VLOOKUP(F343,Tabelle1!A:B,21,0)</f>
        <v>#REF!</v>
      </c>
      <c r="L343" s="162" t="e">
        <f>_xlfn.AGGREGATE(14,6,Tabelle1!#REF!,ROW()-2)</f>
        <v>#REF!</v>
      </c>
      <c r="M343" s="162" t="e">
        <f>VLOOKUP(F343,Tabelle1!A:B,5,0)</f>
        <v>#REF!</v>
      </c>
    </row>
    <row r="344" spans="4:13" x14ac:dyDescent="0.2">
      <c r="D344" s="168" t="e">
        <f t="shared" si="5"/>
        <v>#REF!</v>
      </c>
      <c r="E344" s="139"/>
      <c r="F344" s="143" t="e">
        <f>INDEX(Tabelle1!A:A,_xlfn.AGGREGATE(14,6,ROW(Tabelle1!#REF!)/(Tabelle1!#REF!=L344),COUNTIF($L$3:L344,L344)),1)</f>
        <v>#REF!</v>
      </c>
      <c r="G344" s="139" t="e">
        <f>VLOOKUP(F344,Tabelle1!A:B,2,0)</f>
        <v>#REF!</v>
      </c>
      <c r="H344" s="139" t="e">
        <f>VLOOKUP(F344,Tabelle1!A:B,3,0)</f>
        <v>#REF!</v>
      </c>
      <c r="I344" s="139" t="e">
        <f>VLOOKUP(H344,'BSG-Kürzel'!C:D,2,0)</f>
        <v>#REF!</v>
      </c>
      <c r="J344" s="160" t="e">
        <f>VLOOKUP(F344,Tabelle1!A:B,20,0)</f>
        <v>#REF!</v>
      </c>
      <c r="K344" s="161" t="e">
        <f>VLOOKUP(F344,Tabelle1!A:B,21,0)</f>
        <v>#REF!</v>
      </c>
      <c r="L344" s="162" t="e">
        <f>_xlfn.AGGREGATE(14,6,Tabelle1!#REF!,ROW()-2)</f>
        <v>#REF!</v>
      </c>
      <c r="M344" s="162" t="e">
        <f>VLOOKUP(F344,Tabelle1!A:B,5,0)</f>
        <v>#REF!</v>
      </c>
    </row>
    <row r="345" spans="4:13" x14ac:dyDescent="0.2">
      <c r="D345" s="168" t="e">
        <f t="shared" si="5"/>
        <v>#REF!</v>
      </c>
      <c r="E345" s="139"/>
      <c r="F345" s="143" t="e">
        <f>INDEX(Tabelle1!A:A,_xlfn.AGGREGATE(14,6,ROW(Tabelle1!#REF!)/(Tabelle1!#REF!=L345),COUNTIF($L$3:L345,L345)),1)</f>
        <v>#REF!</v>
      </c>
      <c r="G345" s="139" t="e">
        <f>VLOOKUP(F345,Tabelle1!A:B,2,0)</f>
        <v>#REF!</v>
      </c>
      <c r="H345" s="139" t="e">
        <f>VLOOKUP(F345,Tabelle1!A:B,3,0)</f>
        <v>#REF!</v>
      </c>
      <c r="I345" s="139" t="e">
        <f>VLOOKUP(H345,'BSG-Kürzel'!C:D,2,0)</f>
        <v>#REF!</v>
      </c>
      <c r="J345" s="160" t="e">
        <f>VLOOKUP(F345,Tabelle1!A:B,20,0)</f>
        <v>#REF!</v>
      </c>
      <c r="K345" s="161" t="e">
        <f>VLOOKUP(F345,Tabelle1!A:B,21,0)</f>
        <v>#REF!</v>
      </c>
      <c r="L345" s="162" t="e">
        <f>_xlfn.AGGREGATE(14,6,Tabelle1!#REF!,ROW()-2)</f>
        <v>#REF!</v>
      </c>
      <c r="M345" s="162" t="e">
        <f>VLOOKUP(F345,Tabelle1!A:B,5,0)</f>
        <v>#REF!</v>
      </c>
    </row>
    <row r="346" spans="4:13" x14ac:dyDescent="0.2">
      <c r="D346" s="168" t="e">
        <f t="shared" si="5"/>
        <v>#REF!</v>
      </c>
      <c r="E346" s="139"/>
      <c r="F346" s="143" t="e">
        <f>INDEX(Tabelle1!A:A,_xlfn.AGGREGATE(14,6,ROW(Tabelle1!#REF!)/(Tabelle1!#REF!=L346),COUNTIF($L$3:L346,L346)),1)</f>
        <v>#REF!</v>
      </c>
      <c r="G346" s="139" t="e">
        <f>VLOOKUP(F346,Tabelle1!A:B,2,0)</f>
        <v>#REF!</v>
      </c>
      <c r="H346" s="139" t="e">
        <f>VLOOKUP(F346,Tabelle1!A:B,3,0)</f>
        <v>#REF!</v>
      </c>
      <c r="I346" s="139" t="e">
        <f>VLOOKUP(H346,'BSG-Kürzel'!C:D,2,0)</f>
        <v>#REF!</v>
      </c>
      <c r="J346" s="160" t="e">
        <f>VLOOKUP(F346,Tabelle1!A:B,20,0)</f>
        <v>#REF!</v>
      </c>
      <c r="K346" s="161" t="e">
        <f>VLOOKUP(F346,Tabelle1!A:B,21,0)</f>
        <v>#REF!</v>
      </c>
      <c r="L346" s="162" t="e">
        <f>_xlfn.AGGREGATE(14,6,Tabelle1!#REF!,ROW()-2)</f>
        <v>#REF!</v>
      </c>
      <c r="M346" s="162" t="e">
        <f>VLOOKUP(F346,Tabelle1!A:B,5,0)</f>
        <v>#REF!</v>
      </c>
    </row>
    <row r="347" spans="4:13" x14ac:dyDescent="0.2">
      <c r="D347" s="168" t="e">
        <f t="shared" si="5"/>
        <v>#REF!</v>
      </c>
      <c r="E347" s="139"/>
      <c r="F347" s="143" t="e">
        <f>INDEX(Tabelle1!A:A,_xlfn.AGGREGATE(14,6,ROW(Tabelle1!#REF!)/(Tabelle1!#REF!=L347),COUNTIF($L$3:L347,L347)),1)</f>
        <v>#REF!</v>
      </c>
      <c r="G347" s="139" t="e">
        <f>VLOOKUP(F347,Tabelle1!A:B,2,0)</f>
        <v>#REF!</v>
      </c>
      <c r="H347" s="139" t="e">
        <f>VLOOKUP(F347,Tabelle1!A:B,3,0)</f>
        <v>#REF!</v>
      </c>
      <c r="I347" s="139" t="e">
        <f>VLOOKUP(H347,'BSG-Kürzel'!C:D,2,0)</f>
        <v>#REF!</v>
      </c>
      <c r="J347" s="160" t="e">
        <f>VLOOKUP(F347,Tabelle1!A:B,20,0)</f>
        <v>#REF!</v>
      </c>
      <c r="K347" s="161" t="e">
        <f>VLOOKUP(F347,Tabelle1!A:B,21,0)</f>
        <v>#REF!</v>
      </c>
      <c r="L347" s="162" t="e">
        <f>_xlfn.AGGREGATE(14,6,Tabelle1!#REF!,ROW()-2)</f>
        <v>#REF!</v>
      </c>
      <c r="M347" s="162" t="e">
        <f>VLOOKUP(F347,Tabelle1!A:B,5,0)</f>
        <v>#REF!</v>
      </c>
    </row>
    <row r="348" spans="4:13" x14ac:dyDescent="0.2">
      <c r="D348" s="168" t="e">
        <f t="shared" si="5"/>
        <v>#REF!</v>
      </c>
      <c r="E348" s="139"/>
      <c r="F348" s="143" t="e">
        <f>INDEX(Tabelle1!A:A,_xlfn.AGGREGATE(14,6,ROW(Tabelle1!#REF!)/(Tabelle1!#REF!=L348),COUNTIF($L$3:L348,L348)),1)</f>
        <v>#REF!</v>
      </c>
      <c r="G348" s="139" t="e">
        <f>VLOOKUP(F348,Tabelle1!A:B,2,0)</f>
        <v>#REF!</v>
      </c>
      <c r="H348" s="139" t="e">
        <f>VLOOKUP(F348,Tabelle1!A:B,3,0)</f>
        <v>#REF!</v>
      </c>
      <c r="I348" s="139" t="e">
        <f>VLOOKUP(H348,'BSG-Kürzel'!C:D,2,0)</f>
        <v>#REF!</v>
      </c>
      <c r="J348" s="160" t="e">
        <f>VLOOKUP(F348,Tabelle1!A:B,20,0)</f>
        <v>#REF!</v>
      </c>
      <c r="K348" s="161" t="e">
        <f>VLOOKUP(F348,Tabelle1!A:B,21,0)</f>
        <v>#REF!</v>
      </c>
      <c r="L348" s="162" t="e">
        <f>_xlfn.AGGREGATE(14,6,Tabelle1!#REF!,ROW()-2)</f>
        <v>#REF!</v>
      </c>
      <c r="M348" s="162" t="e">
        <f>VLOOKUP(F348,Tabelle1!A:B,5,0)</f>
        <v>#REF!</v>
      </c>
    </row>
    <row r="349" spans="4:13" x14ac:dyDescent="0.2">
      <c r="D349" s="168" t="e">
        <f t="shared" si="5"/>
        <v>#REF!</v>
      </c>
      <c r="E349" s="139"/>
      <c r="F349" s="143" t="e">
        <f>INDEX(Tabelle1!A:A,_xlfn.AGGREGATE(14,6,ROW(Tabelle1!#REF!)/(Tabelle1!#REF!=L349),COUNTIF($L$3:L349,L349)),1)</f>
        <v>#REF!</v>
      </c>
      <c r="G349" s="139" t="e">
        <f>VLOOKUP(F349,Tabelle1!A:B,2,0)</f>
        <v>#REF!</v>
      </c>
      <c r="H349" s="139" t="e">
        <f>VLOOKUP(F349,Tabelle1!A:B,3,0)</f>
        <v>#REF!</v>
      </c>
      <c r="I349" s="139" t="e">
        <f>VLOOKUP(H349,'BSG-Kürzel'!C:D,2,0)</f>
        <v>#REF!</v>
      </c>
      <c r="J349" s="160" t="e">
        <f>VLOOKUP(F349,Tabelle1!A:B,20,0)</f>
        <v>#REF!</v>
      </c>
      <c r="K349" s="161" t="e">
        <f>VLOOKUP(F349,Tabelle1!A:B,21,0)</f>
        <v>#REF!</v>
      </c>
      <c r="L349" s="162" t="e">
        <f>_xlfn.AGGREGATE(14,6,Tabelle1!#REF!,ROW()-2)</f>
        <v>#REF!</v>
      </c>
      <c r="M349" s="162" t="e">
        <f>VLOOKUP(F349,Tabelle1!A:B,5,0)</f>
        <v>#REF!</v>
      </c>
    </row>
    <row r="350" spans="4:13" x14ac:dyDescent="0.2">
      <c r="D350" s="168" t="e">
        <f t="shared" si="5"/>
        <v>#REF!</v>
      </c>
      <c r="E350" s="139"/>
      <c r="F350" s="143" t="e">
        <f>INDEX(Tabelle1!A:A,_xlfn.AGGREGATE(14,6,ROW(Tabelle1!#REF!)/(Tabelle1!#REF!=L350),COUNTIF($L$3:L350,L350)),1)</f>
        <v>#REF!</v>
      </c>
      <c r="G350" s="139" t="e">
        <f>VLOOKUP(F350,Tabelle1!A:B,2,0)</f>
        <v>#REF!</v>
      </c>
      <c r="H350" s="139" t="e">
        <f>VLOOKUP(F350,Tabelle1!A:B,3,0)</f>
        <v>#REF!</v>
      </c>
      <c r="I350" s="139" t="e">
        <f>VLOOKUP(H350,'BSG-Kürzel'!C:D,2,0)</f>
        <v>#REF!</v>
      </c>
      <c r="J350" s="160" t="e">
        <f>VLOOKUP(F350,Tabelle1!A:B,20,0)</f>
        <v>#REF!</v>
      </c>
      <c r="K350" s="161" t="e">
        <f>VLOOKUP(F350,Tabelle1!A:B,21,0)</f>
        <v>#REF!</v>
      </c>
      <c r="L350" s="162" t="e">
        <f>_xlfn.AGGREGATE(14,6,Tabelle1!#REF!,ROW()-2)</f>
        <v>#REF!</v>
      </c>
      <c r="M350" s="162" t="e">
        <f>VLOOKUP(F350,Tabelle1!A:B,5,0)</f>
        <v>#REF!</v>
      </c>
    </row>
    <row r="351" spans="4:13" x14ac:dyDescent="0.2">
      <c r="D351" s="168" t="e">
        <f t="shared" si="5"/>
        <v>#REF!</v>
      </c>
      <c r="E351" s="139"/>
      <c r="F351" s="143" t="e">
        <f>INDEX(Tabelle1!A:A,_xlfn.AGGREGATE(14,6,ROW(Tabelle1!#REF!)/(Tabelle1!#REF!=L351),COUNTIF($L$3:L351,L351)),1)</f>
        <v>#REF!</v>
      </c>
      <c r="G351" s="139" t="e">
        <f>VLOOKUP(F351,Tabelle1!A:B,2,0)</f>
        <v>#REF!</v>
      </c>
      <c r="H351" s="139" t="e">
        <f>VLOOKUP(F351,Tabelle1!A:B,3,0)</f>
        <v>#REF!</v>
      </c>
      <c r="I351" s="139" t="e">
        <f>VLOOKUP(H351,'BSG-Kürzel'!C:D,2,0)</f>
        <v>#REF!</v>
      </c>
      <c r="J351" s="160" t="e">
        <f>VLOOKUP(F351,Tabelle1!A:B,20,0)</f>
        <v>#REF!</v>
      </c>
      <c r="K351" s="161" t="e">
        <f>VLOOKUP(F351,Tabelle1!A:B,21,0)</f>
        <v>#REF!</v>
      </c>
      <c r="L351" s="162" t="e">
        <f>_xlfn.AGGREGATE(14,6,Tabelle1!#REF!,ROW()-2)</f>
        <v>#REF!</v>
      </c>
      <c r="M351" s="162" t="e">
        <f>VLOOKUP(F351,Tabelle1!A:B,5,0)</f>
        <v>#REF!</v>
      </c>
    </row>
    <row r="352" spans="4:13" x14ac:dyDescent="0.2">
      <c r="D352" s="168" t="e">
        <f t="shared" si="5"/>
        <v>#REF!</v>
      </c>
      <c r="E352" s="139"/>
      <c r="F352" s="143" t="e">
        <f>INDEX(Tabelle1!A:A,_xlfn.AGGREGATE(14,6,ROW(Tabelle1!#REF!)/(Tabelle1!#REF!=L352),COUNTIF($L$3:L352,L352)),1)</f>
        <v>#REF!</v>
      </c>
      <c r="G352" s="139" t="e">
        <f>VLOOKUP(F352,Tabelle1!A:B,2,0)</f>
        <v>#REF!</v>
      </c>
      <c r="H352" s="139" t="e">
        <f>VLOOKUP(F352,Tabelle1!A:B,3,0)</f>
        <v>#REF!</v>
      </c>
      <c r="I352" s="139" t="e">
        <f>VLOOKUP(H352,'BSG-Kürzel'!C:D,2,0)</f>
        <v>#REF!</v>
      </c>
      <c r="J352" s="160" t="e">
        <f>VLOOKUP(F352,Tabelle1!A:B,20,0)</f>
        <v>#REF!</v>
      </c>
      <c r="K352" s="161" t="e">
        <f>VLOOKUP(F352,Tabelle1!A:B,21,0)</f>
        <v>#REF!</v>
      </c>
      <c r="L352" s="162" t="e">
        <f>_xlfn.AGGREGATE(14,6,Tabelle1!#REF!,ROW()-2)</f>
        <v>#REF!</v>
      </c>
      <c r="M352" s="162" t="e">
        <f>VLOOKUP(F352,Tabelle1!A:B,5,0)</f>
        <v>#REF!</v>
      </c>
    </row>
    <row r="353" spans="4:13" x14ac:dyDescent="0.2">
      <c r="D353" s="168" t="e">
        <f t="shared" si="5"/>
        <v>#REF!</v>
      </c>
      <c r="E353" s="139"/>
      <c r="F353" s="143" t="e">
        <f>INDEX(Tabelle1!A:A,_xlfn.AGGREGATE(14,6,ROW(Tabelle1!#REF!)/(Tabelle1!#REF!=L353),COUNTIF($L$3:L353,L353)),1)</f>
        <v>#REF!</v>
      </c>
      <c r="G353" s="139" t="e">
        <f>VLOOKUP(F353,Tabelle1!A:B,2,0)</f>
        <v>#REF!</v>
      </c>
      <c r="H353" s="139" t="e">
        <f>VLOOKUP(F353,Tabelle1!A:B,3,0)</f>
        <v>#REF!</v>
      </c>
      <c r="I353" s="139" t="e">
        <f>VLOOKUP(H353,'BSG-Kürzel'!C:D,2,0)</f>
        <v>#REF!</v>
      </c>
      <c r="J353" s="160" t="e">
        <f>VLOOKUP(F353,Tabelle1!A:B,20,0)</f>
        <v>#REF!</v>
      </c>
      <c r="K353" s="161" t="e">
        <f>VLOOKUP(F353,Tabelle1!A:B,21,0)</f>
        <v>#REF!</v>
      </c>
      <c r="L353" s="162" t="e">
        <f>_xlfn.AGGREGATE(14,6,Tabelle1!#REF!,ROW()-2)</f>
        <v>#REF!</v>
      </c>
      <c r="M353" s="162" t="e">
        <f>VLOOKUP(F353,Tabelle1!A:B,5,0)</f>
        <v>#REF!</v>
      </c>
    </row>
    <row r="354" spans="4:13" x14ac:dyDescent="0.2">
      <c r="D354" s="168" t="e">
        <f t="shared" si="5"/>
        <v>#REF!</v>
      </c>
      <c r="E354" s="139"/>
      <c r="F354" s="143" t="e">
        <f>INDEX(Tabelle1!A:A,_xlfn.AGGREGATE(14,6,ROW(Tabelle1!#REF!)/(Tabelle1!#REF!=L354),COUNTIF($L$3:L354,L354)),1)</f>
        <v>#REF!</v>
      </c>
      <c r="G354" s="139" t="e">
        <f>VLOOKUP(F354,Tabelle1!A:B,2,0)</f>
        <v>#REF!</v>
      </c>
      <c r="H354" s="139" t="e">
        <f>VLOOKUP(F354,Tabelle1!A:B,3,0)</f>
        <v>#REF!</v>
      </c>
      <c r="I354" s="139" t="e">
        <f>VLOOKUP(H354,'BSG-Kürzel'!C:D,2,0)</f>
        <v>#REF!</v>
      </c>
      <c r="J354" s="160" t="e">
        <f>VLOOKUP(F354,Tabelle1!A:B,20,0)</f>
        <v>#REF!</v>
      </c>
      <c r="K354" s="161" t="e">
        <f>VLOOKUP(F354,Tabelle1!A:B,21,0)</f>
        <v>#REF!</v>
      </c>
      <c r="L354" s="162" t="e">
        <f>_xlfn.AGGREGATE(14,6,Tabelle1!#REF!,ROW()-2)</f>
        <v>#REF!</v>
      </c>
      <c r="M354" s="162" t="e">
        <f>VLOOKUP(F354,Tabelle1!A:B,5,0)</f>
        <v>#REF!</v>
      </c>
    </row>
    <row r="355" spans="4:13" x14ac:dyDescent="0.2">
      <c r="D355" s="168" t="e">
        <f t="shared" si="5"/>
        <v>#REF!</v>
      </c>
      <c r="E355" s="139"/>
      <c r="F355" s="143" t="e">
        <f>INDEX(Tabelle1!A:A,_xlfn.AGGREGATE(14,6,ROW(Tabelle1!#REF!)/(Tabelle1!#REF!=L355),COUNTIF($L$3:L355,L355)),1)</f>
        <v>#REF!</v>
      </c>
      <c r="G355" s="139" t="e">
        <f>VLOOKUP(F355,Tabelle1!A:B,2,0)</f>
        <v>#REF!</v>
      </c>
      <c r="H355" s="139" t="e">
        <f>VLOOKUP(F355,Tabelle1!A:B,3,0)</f>
        <v>#REF!</v>
      </c>
      <c r="I355" s="139" t="e">
        <f>VLOOKUP(H355,'BSG-Kürzel'!C:D,2,0)</f>
        <v>#REF!</v>
      </c>
      <c r="J355" s="160" t="e">
        <f>VLOOKUP(F355,Tabelle1!A:B,20,0)</f>
        <v>#REF!</v>
      </c>
      <c r="K355" s="161" t="e">
        <f>VLOOKUP(F355,Tabelle1!A:B,21,0)</f>
        <v>#REF!</v>
      </c>
      <c r="L355" s="162" t="e">
        <f>_xlfn.AGGREGATE(14,6,Tabelle1!#REF!,ROW()-2)</f>
        <v>#REF!</v>
      </c>
      <c r="M355" s="162" t="e">
        <f>VLOOKUP(F355,Tabelle1!A:B,5,0)</f>
        <v>#REF!</v>
      </c>
    </row>
    <row r="356" spans="4:13" x14ac:dyDescent="0.2">
      <c r="D356" s="168" t="e">
        <f t="shared" si="5"/>
        <v>#REF!</v>
      </c>
      <c r="E356" s="139"/>
      <c r="F356" s="143" t="e">
        <f>INDEX(Tabelle1!A:A,_xlfn.AGGREGATE(14,6,ROW(Tabelle1!#REF!)/(Tabelle1!#REF!=L356),COUNTIF($L$3:L356,L356)),1)</f>
        <v>#REF!</v>
      </c>
      <c r="G356" s="139" t="e">
        <f>VLOOKUP(F356,Tabelle1!A:B,2,0)</f>
        <v>#REF!</v>
      </c>
      <c r="H356" s="139" t="e">
        <f>VLOOKUP(F356,Tabelle1!A:B,3,0)</f>
        <v>#REF!</v>
      </c>
      <c r="I356" s="139" t="e">
        <f>VLOOKUP(H356,'BSG-Kürzel'!C:D,2,0)</f>
        <v>#REF!</v>
      </c>
      <c r="J356" s="160" t="e">
        <f>VLOOKUP(F356,Tabelle1!A:B,20,0)</f>
        <v>#REF!</v>
      </c>
      <c r="K356" s="161" t="e">
        <f>VLOOKUP(F356,Tabelle1!A:B,21,0)</f>
        <v>#REF!</v>
      </c>
      <c r="L356" s="162" t="e">
        <f>_xlfn.AGGREGATE(14,6,Tabelle1!#REF!,ROW()-2)</f>
        <v>#REF!</v>
      </c>
      <c r="M356" s="162" t="e">
        <f>VLOOKUP(F356,Tabelle1!A:B,5,0)</f>
        <v>#REF!</v>
      </c>
    </row>
    <row r="357" spans="4:13" x14ac:dyDescent="0.2">
      <c r="D357" s="168" t="e">
        <f t="shared" si="5"/>
        <v>#REF!</v>
      </c>
      <c r="E357" s="139"/>
      <c r="F357" s="143" t="e">
        <f>INDEX(Tabelle1!A:A,_xlfn.AGGREGATE(14,6,ROW(Tabelle1!#REF!)/(Tabelle1!#REF!=L357),COUNTIF($L$3:L357,L357)),1)</f>
        <v>#REF!</v>
      </c>
      <c r="G357" s="139" t="e">
        <f>VLOOKUP(F357,Tabelle1!A:B,2,0)</f>
        <v>#REF!</v>
      </c>
      <c r="H357" s="139" t="e">
        <f>VLOOKUP(F357,Tabelle1!A:B,3,0)</f>
        <v>#REF!</v>
      </c>
      <c r="I357" s="139" t="e">
        <f>VLOOKUP(H357,'BSG-Kürzel'!C:D,2,0)</f>
        <v>#REF!</v>
      </c>
      <c r="J357" s="160" t="e">
        <f>VLOOKUP(F357,Tabelle1!A:B,20,0)</f>
        <v>#REF!</v>
      </c>
      <c r="K357" s="161" t="e">
        <f>VLOOKUP(F357,Tabelle1!A:B,21,0)</f>
        <v>#REF!</v>
      </c>
      <c r="L357" s="162" t="e">
        <f>_xlfn.AGGREGATE(14,6,Tabelle1!#REF!,ROW()-2)</f>
        <v>#REF!</v>
      </c>
      <c r="M357" s="162" t="e">
        <f>VLOOKUP(F357,Tabelle1!A:B,5,0)</f>
        <v>#REF!</v>
      </c>
    </row>
    <row r="358" spans="4:13" x14ac:dyDescent="0.2">
      <c r="D358" s="168" t="e">
        <f t="shared" si="5"/>
        <v>#REF!</v>
      </c>
      <c r="E358" s="139"/>
      <c r="F358" s="143" t="e">
        <f>INDEX(Tabelle1!A:A,_xlfn.AGGREGATE(14,6,ROW(Tabelle1!#REF!)/(Tabelle1!#REF!=L358),COUNTIF($L$3:L358,L358)),1)</f>
        <v>#REF!</v>
      </c>
      <c r="G358" s="139" t="e">
        <f>VLOOKUP(F358,Tabelle1!A:B,2,0)</f>
        <v>#REF!</v>
      </c>
      <c r="H358" s="139" t="e">
        <f>VLOOKUP(F358,Tabelle1!A:B,3,0)</f>
        <v>#REF!</v>
      </c>
      <c r="I358" s="139" t="e">
        <f>VLOOKUP(H358,'BSG-Kürzel'!C:D,2,0)</f>
        <v>#REF!</v>
      </c>
      <c r="J358" s="160" t="e">
        <f>VLOOKUP(F358,Tabelle1!A:B,20,0)</f>
        <v>#REF!</v>
      </c>
      <c r="K358" s="161" t="e">
        <f>VLOOKUP(F358,Tabelle1!A:B,21,0)</f>
        <v>#REF!</v>
      </c>
      <c r="L358" s="162" t="e">
        <f>_xlfn.AGGREGATE(14,6,Tabelle1!#REF!,ROW()-2)</f>
        <v>#REF!</v>
      </c>
      <c r="M358" s="162" t="e">
        <f>VLOOKUP(F358,Tabelle1!A:B,5,0)</f>
        <v>#REF!</v>
      </c>
    </row>
    <row r="359" spans="4:13" x14ac:dyDescent="0.2">
      <c r="D359" s="168" t="e">
        <f t="shared" si="5"/>
        <v>#REF!</v>
      </c>
      <c r="E359" s="139"/>
      <c r="F359" s="143" t="e">
        <f>INDEX(Tabelle1!A:A,_xlfn.AGGREGATE(14,6,ROW(Tabelle1!#REF!)/(Tabelle1!#REF!=L359),COUNTIF($L$3:L359,L359)),1)</f>
        <v>#REF!</v>
      </c>
      <c r="G359" s="139" t="e">
        <f>VLOOKUP(F359,Tabelle1!A:B,2,0)</f>
        <v>#REF!</v>
      </c>
      <c r="H359" s="139" t="e">
        <f>VLOOKUP(F359,Tabelle1!A:B,3,0)</f>
        <v>#REF!</v>
      </c>
      <c r="I359" s="139" t="e">
        <f>VLOOKUP(H359,'BSG-Kürzel'!C:D,2,0)</f>
        <v>#REF!</v>
      </c>
      <c r="J359" s="160" t="e">
        <f>VLOOKUP(F359,Tabelle1!A:B,20,0)</f>
        <v>#REF!</v>
      </c>
      <c r="K359" s="161" t="e">
        <f>VLOOKUP(F359,Tabelle1!A:B,21,0)</f>
        <v>#REF!</v>
      </c>
      <c r="L359" s="162" t="e">
        <f>_xlfn.AGGREGATE(14,6,Tabelle1!#REF!,ROW()-2)</f>
        <v>#REF!</v>
      </c>
      <c r="M359" s="162" t="e">
        <f>VLOOKUP(F359,Tabelle1!A:B,5,0)</f>
        <v>#REF!</v>
      </c>
    </row>
    <row r="360" spans="4:13" x14ac:dyDescent="0.2">
      <c r="D360" s="168" t="e">
        <f t="shared" si="5"/>
        <v>#REF!</v>
      </c>
      <c r="E360" s="139"/>
      <c r="F360" s="143" t="e">
        <f>INDEX(Tabelle1!A:A,_xlfn.AGGREGATE(14,6,ROW(Tabelle1!#REF!)/(Tabelle1!#REF!=L360),COUNTIF($L$3:L360,L360)),1)</f>
        <v>#REF!</v>
      </c>
      <c r="G360" s="139" t="e">
        <f>VLOOKUP(F360,Tabelle1!A:B,2,0)</f>
        <v>#REF!</v>
      </c>
      <c r="H360" s="139" t="e">
        <f>VLOOKUP(F360,Tabelle1!A:B,3,0)</f>
        <v>#REF!</v>
      </c>
      <c r="I360" s="139" t="e">
        <f>VLOOKUP(H360,'BSG-Kürzel'!C:D,2,0)</f>
        <v>#REF!</v>
      </c>
      <c r="J360" s="160" t="e">
        <f>VLOOKUP(F360,Tabelle1!A:B,20,0)</f>
        <v>#REF!</v>
      </c>
      <c r="K360" s="161" t="e">
        <f>VLOOKUP(F360,Tabelle1!A:B,21,0)</f>
        <v>#REF!</v>
      </c>
      <c r="L360" s="162" t="e">
        <f>_xlfn.AGGREGATE(14,6,Tabelle1!#REF!,ROW()-2)</f>
        <v>#REF!</v>
      </c>
      <c r="M360" s="162" t="e">
        <f>VLOOKUP(F360,Tabelle1!A:B,5,0)</f>
        <v>#REF!</v>
      </c>
    </row>
    <row r="361" spans="4:13" x14ac:dyDescent="0.2">
      <c r="D361" s="168" t="e">
        <f t="shared" si="5"/>
        <v>#REF!</v>
      </c>
      <c r="E361" s="139"/>
      <c r="F361" s="143" t="e">
        <f>INDEX(Tabelle1!A:A,_xlfn.AGGREGATE(14,6,ROW(Tabelle1!#REF!)/(Tabelle1!#REF!=L361),COUNTIF($L$3:L361,L361)),1)</f>
        <v>#REF!</v>
      </c>
      <c r="G361" s="139" t="e">
        <f>VLOOKUP(F361,Tabelle1!A:B,2,0)</f>
        <v>#REF!</v>
      </c>
      <c r="H361" s="139" t="e">
        <f>VLOOKUP(F361,Tabelle1!A:B,3,0)</f>
        <v>#REF!</v>
      </c>
      <c r="I361" s="139" t="e">
        <f>VLOOKUP(H361,'BSG-Kürzel'!C:D,2,0)</f>
        <v>#REF!</v>
      </c>
      <c r="J361" s="160" t="e">
        <f>VLOOKUP(F361,Tabelle1!A:B,20,0)</f>
        <v>#REF!</v>
      </c>
      <c r="K361" s="161" t="e">
        <f>VLOOKUP(F361,Tabelle1!A:B,21,0)</f>
        <v>#REF!</v>
      </c>
      <c r="L361" s="162" t="e">
        <f>_xlfn.AGGREGATE(14,6,Tabelle1!#REF!,ROW()-2)</f>
        <v>#REF!</v>
      </c>
      <c r="M361" s="162" t="e">
        <f>VLOOKUP(F361,Tabelle1!A:B,5,0)</f>
        <v>#REF!</v>
      </c>
    </row>
    <row r="362" spans="4:13" x14ac:dyDescent="0.2">
      <c r="D362" s="168" t="e">
        <f t="shared" si="5"/>
        <v>#REF!</v>
      </c>
      <c r="E362" s="139"/>
      <c r="F362" s="143" t="e">
        <f>INDEX(Tabelle1!A:A,_xlfn.AGGREGATE(14,6,ROW(Tabelle1!#REF!)/(Tabelle1!#REF!=L362),COUNTIF($L$3:L362,L362)),1)</f>
        <v>#REF!</v>
      </c>
      <c r="G362" s="139" t="e">
        <f>VLOOKUP(F362,Tabelle1!A:B,2,0)</f>
        <v>#REF!</v>
      </c>
      <c r="H362" s="139" t="e">
        <f>VLOOKUP(F362,Tabelle1!A:B,3,0)</f>
        <v>#REF!</v>
      </c>
      <c r="I362" s="139" t="e">
        <f>VLOOKUP(H362,'BSG-Kürzel'!C:D,2,0)</f>
        <v>#REF!</v>
      </c>
      <c r="J362" s="160" t="e">
        <f>VLOOKUP(F362,Tabelle1!A:B,20,0)</f>
        <v>#REF!</v>
      </c>
      <c r="K362" s="161" t="e">
        <f>VLOOKUP(F362,Tabelle1!A:B,21,0)</f>
        <v>#REF!</v>
      </c>
      <c r="L362" s="162" t="e">
        <f>_xlfn.AGGREGATE(14,6,Tabelle1!#REF!,ROW()-2)</f>
        <v>#REF!</v>
      </c>
      <c r="M362" s="162" t="e">
        <f>VLOOKUP(F362,Tabelle1!A:B,5,0)</f>
        <v>#REF!</v>
      </c>
    </row>
    <row r="363" spans="4:13" x14ac:dyDescent="0.2">
      <c r="D363" s="168" t="e">
        <f t="shared" si="5"/>
        <v>#REF!</v>
      </c>
      <c r="E363" s="139"/>
      <c r="F363" s="143" t="e">
        <f>INDEX(Tabelle1!A:A,_xlfn.AGGREGATE(14,6,ROW(Tabelle1!#REF!)/(Tabelle1!#REF!=L363),COUNTIF($L$3:L363,L363)),1)</f>
        <v>#REF!</v>
      </c>
      <c r="G363" s="139" t="e">
        <f>VLOOKUP(F363,Tabelle1!A:B,2,0)</f>
        <v>#REF!</v>
      </c>
      <c r="H363" s="139" t="e">
        <f>VLOOKUP(F363,Tabelle1!A:B,3,0)</f>
        <v>#REF!</v>
      </c>
      <c r="I363" s="139" t="e">
        <f>VLOOKUP(H363,'BSG-Kürzel'!C:D,2,0)</f>
        <v>#REF!</v>
      </c>
      <c r="J363" s="160" t="e">
        <f>VLOOKUP(F363,Tabelle1!A:B,20,0)</f>
        <v>#REF!</v>
      </c>
      <c r="K363" s="161" t="e">
        <f>VLOOKUP(F363,Tabelle1!A:B,21,0)</f>
        <v>#REF!</v>
      </c>
      <c r="L363" s="162" t="e">
        <f>_xlfn.AGGREGATE(14,6,Tabelle1!#REF!,ROW()-2)</f>
        <v>#REF!</v>
      </c>
      <c r="M363" s="162" t="e">
        <f>VLOOKUP(F363,Tabelle1!A:B,5,0)</f>
        <v>#REF!</v>
      </c>
    </row>
    <row r="364" spans="4:13" x14ac:dyDescent="0.2">
      <c r="D364" s="168" t="e">
        <f t="shared" si="5"/>
        <v>#REF!</v>
      </c>
      <c r="E364" s="139"/>
      <c r="F364" s="143" t="e">
        <f>INDEX(Tabelle1!A:A,_xlfn.AGGREGATE(14,6,ROW(Tabelle1!#REF!)/(Tabelle1!#REF!=L364),COUNTIF($L$3:L364,L364)),1)</f>
        <v>#REF!</v>
      </c>
      <c r="G364" s="139" t="e">
        <f>VLOOKUP(F364,Tabelle1!A:B,2,0)</f>
        <v>#REF!</v>
      </c>
      <c r="H364" s="139" t="e">
        <f>VLOOKUP(F364,Tabelle1!A:B,3,0)</f>
        <v>#REF!</v>
      </c>
      <c r="I364" s="139" t="e">
        <f>VLOOKUP(H364,'BSG-Kürzel'!C:D,2,0)</f>
        <v>#REF!</v>
      </c>
      <c r="J364" s="160" t="e">
        <f>VLOOKUP(F364,Tabelle1!A:B,20,0)</f>
        <v>#REF!</v>
      </c>
      <c r="K364" s="161" t="e">
        <f>VLOOKUP(F364,Tabelle1!A:B,21,0)</f>
        <v>#REF!</v>
      </c>
      <c r="L364" s="162" t="e">
        <f>_xlfn.AGGREGATE(14,6,Tabelle1!#REF!,ROW()-2)</f>
        <v>#REF!</v>
      </c>
      <c r="M364" s="162" t="e">
        <f>VLOOKUP(F364,Tabelle1!A:B,5,0)</f>
        <v>#REF!</v>
      </c>
    </row>
    <row r="365" spans="4:13" x14ac:dyDescent="0.2">
      <c r="D365" s="168" t="e">
        <f t="shared" si="5"/>
        <v>#REF!</v>
      </c>
      <c r="E365" s="139"/>
      <c r="F365" s="143" t="e">
        <f>INDEX(Tabelle1!A:A,_xlfn.AGGREGATE(14,6,ROW(Tabelle1!#REF!)/(Tabelle1!#REF!=L365),COUNTIF($L$3:L365,L365)),1)</f>
        <v>#REF!</v>
      </c>
      <c r="G365" s="139" t="e">
        <f>VLOOKUP(F365,Tabelle1!A:B,2,0)</f>
        <v>#REF!</v>
      </c>
      <c r="H365" s="139" t="e">
        <f>VLOOKUP(F365,Tabelle1!A:B,3,0)</f>
        <v>#REF!</v>
      </c>
      <c r="I365" s="139" t="e">
        <f>VLOOKUP(H365,'BSG-Kürzel'!C:D,2,0)</f>
        <v>#REF!</v>
      </c>
      <c r="J365" s="160" t="e">
        <f>VLOOKUP(F365,Tabelle1!A:B,20,0)</f>
        <v>#REF!</v>
      </c>
      <c r="K365" s="161" t="e">
        <f>VLOOKUP(F365,Tabelle1!A:B,21,0)</f>
        <v>#REF!</v>
      </c>
      <c r="L365" s="162" t="e">
        <f>_xlfn.AGGREGATE(14,6,Tabelle1!#REF!,ROW()-2)</f>
        <v>#REF!</v>
      </c>
      <c r="M365" s="162" t="e">
        <f>VLOOKUP(F365,Tabelle1!A:B,5,0)</f>
        <v>#REF!</v>
      </c>
    </row>
    <row r="366" spans="4:13" x14ac:dyDescent="0.2">
      <c r="D366" s="168" t="e">
        <f t="shared" si="5"/>
        <v>#REF!</v>
      </c>
      <c r="E366" s="139"/>
      <c r="F366" s="143" t="e">
        <f>INDEX(Tabelle1!A:A,_xlfn.AGGREGATE(14,6,ROW(Tabelle1!#REF!)/(Tabelle1!#REF!=L366),COUNTIF($L$3:L366,L366)),1)</f>
        <v>#REF!</v>
      </c>
      <c r="G366" s="139" t="e">
        <f>VLOOKUP(F366,Tabelle1!A:B,2,0)</f>
        <v>#REF!</v>
      </c>
      <c r="H366" s="139" t="e">
        <f>VLOOKUP(F366,Tabelle1!A:B,3,0)</f>
        <v>#REF!</v>
      </c>
      <c r="I366" s="139" t="e">
        <f>VLOOKUP(H366,'BSG-Kürzel'!C:D,2,0)</f>
        <v>#REF!</v>
      </c>
      <c r="J366" s="160" t="e">
        <f>VLOOKUP(F366,Tabelle1!A:B,20,0)</f>
        <v>#REF!</v>
      </c>
      <c r="K366" s="161" t="e">
        <f>VLOOKUP(F366,Tabelle1!A:B,21,0)</f>
        <v>#REF!</v>
      </c>
      <c r="L366" s="162" t="e">
        <f>_xlfn.AGGREGATE(14,6,Tabelle1!#REF!,ROW()-2)</f>
        <v>#REF!</v>
      </c>
      <c r="M366" s="162" t="e">
        <f>VLOOKUP(F366,Tabelle1!A:B,5,0)</f>
        <v>#REF!</v>
      </c>
    </row>
    <row r="367" spans="4:13" x14ac:dyDescent="0.2">
      <c r="D367" s="168" t="e">
        <f t="shared" si="5"/>
        <v>#REF!</v>
      </c>
      <c r="E367" s="139"/>
      <c r="F367" s="143" t="e">
        <f>INDEX(Tabelle1!A:A,_xlfn.AGGREGATE(14,6,ROW(Tabelle1!#REF!)/(Tabelle1!#REF!=L367),COUNTIF($L$3:L367,L367)),1)</f>
        <v>#REF!</v>
      </c>
      <c r="G367" s="139" t="e">
        <f>VLOOKUP(F367,Tabelle1!A:B,2,0)</f>
        <v>#REF!</v>
      </c>
      <c r="H367" s="139" t="e">
        <f>VLOOKUP(F367,Tabelle1!A:B,3,0)</f>
        <v>#REF!</v>
      </c>
      <c r="I367" s="139" t="e">
        <f>VLOOKUP(H367,'BSG-Kürzel'!C:D,2,0)</f>
        <v>#REF!</v>
      </c>
      <c r="J367" s="160" t="e">
        <f>VLOOKUP(F367,Tabelle1!A:B,20,0)</f>
        <v>#REF!</v>
      </c>
      <c r="K367" s="161" t="e">
        <f>VLOOKUP(F367,Tabelle1!A:B,21,0)</f>
        <v>#REF!</v>
      </c>
      <c r="L367" s="162" t="e">
        <f>_xlfn.AGGREGATE(14,6,Tabelle1!#REF!,ROW()-2)</f>
        <v>#REF!</v>
      </c>
      <c r="M367" s="162" t="e">
        <f>VLOOKUP(F367,Tabelle1!A:B,5,0)</f>
        <v>#REF!</v>
      </c>
    </row>
    <row r="368" spans="4:13" x14ac:dyDescent="0.2">
      <c r="D368" s="168" t="e">
        <f t="shared" si="5"/>
        <v>#REF!</v>
      </c>
      <c r="E368" s="139"/>
      <c r="F368" s="143" t="e">
        <f>INDEX(Tabelle1!A:A,_xlfn.AGGREGATE(14,6,ROW(Tabelle1!#REF!)/(Tabelle1!#REF!=L368),COUNTIF($L$3:L368,L368)),1)</f>
        <v>#REF!</v>
      </c>
      <c r="G368" s="139" t="e">
        <f>VLOOKUP(F368,Tabelle1!A:B,2,0)</f>
        <v>#REF!</v>
      </c>
      <c r="H368" s="139" t="e">
        <f>VLOOKUP(F368,Tabelle1!A:B,3,0)</f>
        <v>#REF!</v>
      </c>
      <c r="I368" s="139" t="e">
        <f>VLOOKUP(H368,'BSG-Kürzel'!C:D,2,0)</f>
        <v>#REF!</v>
      </c>
      <c r="J368" s="160" t="e">
        <f>VLOOKUP(F368,Tabelle1!A:B,20,0)</f>
        <v>#REF!</v>
      </c>
      <c r="K368" s="161" t="e">
        <f>VLOOKUP(F368,Tabelle1!A:B,21,0)</f>
        <v>#REF!</v>
      </c>
      <c r="L368" s="162" t="e">
        <f>_xlfn.AGGREGATE(14,6,Tabelle1!#REF!,ROW()-2)</f>
        <v>#REF!</v>
      </c>
      <c r="M368" s="162" t="e">
        <f>VLOOKUP(F368,Tabelle1!A:B,5,0)</f>
        <v>#REF!</v>
      </c>
    </row>
    <row r="369" spans="4:13" x14ac:dyDescent="0.2">
      <c r="D369" s="168" t="e">
        <f t="shared" si="5"/>
        <v>#REF!</v>
      </c>
      <c r="E369" s="139"/>
      <c r="F369" s="143" t="e">
        <f>INDEX(Tabelle1!A:A,_xlfn.AGGREGATE(14,6,ROW(Tabelle1!#REF!)/(Tabelle1!#REF!=L369),COUNTIF($L$3:L369,L369)),1)</f>
        <v>#REF!</v>
      </c>
      <c r="G369" s="139" t="e">
        <f>VLOOKUP(F369,Tabelle1!A:B,2,0)</f>
        <v>#REF!</v>
      </c>
      <c r="H369" s="139" t="e">
        <f>VLOOKUP(F369,Tabelle1!A:B,3,0)</f>
        <v>#REF!</v>
      </c>
      <c r="I369" s="139" t="e">
        <f>VLOOKUP(H369,'BSG-Kürzel'!C:D,2,0)</f>
        <v>#REF!</v>
      </c>
      <c r="J369" s="160" t="e">
        <f>VLOOKUP(F369,Tabelle1!A:B,20,0)</f>
        <v>#REF!</v>
      </c>
      <c r="K369" s="161" t="e">
        <f>VLOOKUP(F369,Tabelle1!A:B,21,0)</f>
        <v>#REF!</v>
      </c>
      <c r="L369" s="162" t="e">
        <f>_xlfn.AGGREGATE(14,6,Tabelle1!#REF!,ROW()-2)</f>
        <v>#REF!</v>
      </c>
      <c r="M369" s="162" t="e">
        <f>VLOOKUP(F369,Tabelle1!A:B,5,0)</f>
        <v>#REF!</v>
      </c>
    </row>
    <row r="370" spans="4:13" x14ac:dyDescent="0.2">
      <c r="D370" s="168" t="e">
        <f t="shared" si="5"/>
        <v>#REF!</v>
      </c>
      <c r="E370" s="139"/>
      <c r="F370" s="143" t="e">
        <f>INDEX(Tabelle1!A:A,_xlfn.AGGREGATE(14,6,ROW(Tabelle1!#REF!)/(Tabelle1!#REF!=L370),COUNTIF($L$3:L370,L370)),1)</f>
        <v>#REF!</v>
      </c>
      <c r="G370" s="139" t="e">
        <f>VLOOKUP(F370,Tabelle1!A:B,2,0)</f>
        <v>#REF!</v>
      </c>
      <c r="H370" s="139" t="e">
        <f>VLOOKUP(F370,Tabelle1!A:B,3,0)</f>
        <v>#REF!</v>
      </c>
      <c r="I370" s="139" t="e">
        <f>VLOOKUP(H370,'BSG-Kürzel'!C:D,2,0)</f>
        <v>#REF!</v>
      </c>
      <c r="J370" s="160" t="e">
        <f>VLOOKUP(F370,Tabelle1!A:B,20,0)</f>
        <v>#REF!</v>
      </c>
      <c r="K370" s="161" t="e">
        <f>VLOOKUP(F370,Tabelle1!A:B,21,0)</f>
        <v>#REF!</v>
      </c>
      <c r="L370" s="162" t="e">
        <f>_xlfn.AGGREGATE(14,6,Tabelle1!#REF!,ROW()-2)</f>
        <v>#REF!</v>
      </c>
      <c r="M370" s="162" t="e">
        <f>VLOOKUP(F370,Tabelle1!A:B,5,0)</f>
        <v>#REF!</v>
      </c>
    </row>
    <row r="371" spans="4:13" x14ac:dyDescent="0.2">
      <c r="D371" s="168" t="e">
        <f t="shared" si="5"/>
        <v>#REF!</v>
      </c>
      <c r="E371" s="139"/>
      <c r="F371" s="143" t="e">
        <f>INDEX(Tabelle1!A:A,_xlfn.AGGREGATE(14,6,ROW(Tabelle1!#REF!)/(Tabelle1!#REF!=L371),COUNTIF($L$3:L371,L371)),1)</f>
        <v>#REF!</v>
      </c>
      <c r="G371" s="139" t="e">
        <f>VLOOKUP(F371,Tabelle1!A:B,2,0)</f>
        <v>#REF!</v>
      </c>
      <c r="H371" s="139" t="e">
        <f>VLOOKUP(F371,Tabelle1!A:B,3,0)</f>
        <v>#REF!</v>
      </c>
      <c r="I371" s="139" t="e">
        <f>VLOOKUP(H371,'BSG-Kürzel'!C:D,2,0)</f>
        <v>#REF!</v>
      </c>
      <c r="J371" s="160" t="e">
        <f>VLOOKUP(F371,Tabelle1!A:B,20,0)</f>
        <v>#REF!</v>
      </c>
      <c r="K371" s="161" t="e">
        <f>VLOOKUP(F371,Tabelle1!A:B,21,0)</f>
        <v>#REF!</v>
      </c>
      <c r="L371" s="162" t="e">
        <f>_xlfn.AGGREGATE(14,6,Tabelle1!#REF!,ROW()-2)</f>
        <v>#REF!</v>
      </c>
      <c r="M371" s="162" t="e">
        <f>VLOOKUP(F371,Tabelle1!A:B,5,0)</f>
        <v>#REF!</v>
      </c>
    </row>
    <row r="372" spans="4:13" x14ac:dyDescent="0.2">
      <c r="D372" s="168" t="e">
        <f t="shared" si="5"/>
        <v>#REF!</v>
      </c>
      <c r="E372" s="139"/>
      <c r="F372" s="143" t="e">
        <f>INDEX(Tabelle1!A:A,_xlfn.AGGREGATE(14,6,ROW(Tabelle1!#REF!)/(Tabelle1!#REF!=L372),COUNTIF($L$3:L372,L372)),1)</f>
        <v>#REF!</v>
      </c>
      <c r="G372" s="139" t="e">
        <f>VLOOKUP(F372,Tabelle1!A:B,2,0)</f>
        <v>#REF!</v>
      </c>
      <c r="H372" s="139" t="e">
        <f>VLOOKUP(F372,Tabelle1!A:B,3,0)</f>
        <v>#REF!</v>
      </c>
      <c r="I372" s="139" t="e">
        <f>VLOOKUP(H372,'BSG-Kürzel'!C:D,2,0)</f>
        <v>#REF!</v>
      </c>
      <c r="J372" s="160" t="e">
        <f>VLOOKUP(F372,Tabelle1!A:B,20,0)</f>
        <v>#REF!</v>
      </c>
      <c r="K372" s="161" t="e">
        <f>VLOOKUP(F372,Tabelle1!A:B,21,0)</f>
        <v>#REF!</v>
      </c>
      <c r="L372" s="162" t="e">
        <f>_xlfn.AGGREGATE(14,6,Tabelle1!#REF!,ROW()-2)</f>
        <v>#REF!</v>
      </c>
      <c r="M372" s="162" t="e">
        <f>VLOOKUP(F372,Tabelle1!A:B,5,0)</f>
        <v>#REF!</v>
      </c>
    </row>
    <row r="373" spans="4:13" x14ac:dyDescent="0.2">
      <c r="D373" s="168" t="e">
        <f t="shared" si="5"/>
        <v>#REF!</v>
      </c>
      <c r="E373" s="139"/>
      <c r="F373" s="143" t="e">
        <f>INDEX(Tabelle1!A:A,_xlfn.AGGREGATE(14,6,ROW(Tabelle1!#REF!)/(Tabelle1!#REF!=L373),COUNTIF($L$3:L373,L373)),1)</f>
        <v>#REF!</v>
      </c>
      <c r="G373" s="139" t="e">
        <f>VLOOKUP(F373,Tabelle1!A:B,2,0)</f>
        <v>#REF!</v>
      </c>
      <c r="H373" s="139" t="e">
        <f>VLOOKUP(F373,Tabelle1!A:B,3,0)</f>
        <v>#REF!</v>
      </c>
      <c r="I373" s="139" t="e">
        <f>VLOOKUP(H373,'BSG-Kürzel'!C:D,2,0)</f>
        <v>#REF!</v>
      </c>
      <c r="J373" s="160" t="e">
        <f>VLOOKUP(F373,Tabelle1!A:B,20,0)</f>
        <v>#REF!</v>
      </c>
      <c r="K373" s="161" t="e">
        <f>VLOOKUP(F373,Tabelle1!A:B,21,0)</f>
        <v>#REF!</v>
      </c>
      <c r="L373" s="162" t="e">
        <f>_xlfn.AGGREGATE(14,6,Tabelle1!#REF!,ROW()-2)</f>
        <v>#REF!</v>
      </c>
      <c r="M373" s="162" t="e">
        <f>VLOOKUP(F373,Tabelle1!A:B,5,0)</f>
        <v>#REF!</v>
      </c>
    </row>
    <row r="374" spans="4:13" x14ac:dyDescent="0.2">
      <c r="D374" s="168" t="e">
        <f t="shared" si="5"/>
        <v>#REF!</v>
      </c>
      <c r="E374" s="139"/>
      <c r="F374" s="143" t="e">
        <f>INDEX(Tabelle1!A:A,_xlfn.AGGREGATE(14,6,ROW(Tabelle1!#REF!)/(Tabelle1!#REF!=L374),COUNTIF($L$3:L374,L374)),1)</f>
        <v>#REF!</v>
      </c>
      <c r="G374" s="139" t="e">
        <f>VLOOKUP(F374,Tabelle1!A:B,2,0)</f>
        <v>#REF!</v>
      </c>
      <c r="H374" s="139" t="e">
        <f>VLOOKUP(F374,Tabelle1!A:B,3,0)</f>
        <v>#REF!</v>
      </c>
      <c r="I374" s="139" t="e">
        <f>VLOOKUP(H374,'BSG-Kürzel'!C:D,2,0)</f>
        <v>#REF!</v>
      </c>
      <c r="J374" s="160" t="e">
        <f>VLOOKUP(F374,Tabelle1!A:B,20,0)</f>
        <v>#REF!</v>
      </c>
      <c r="K374" s="161" t="e">
        <f>VLOOKUP(F374,Tabelle1!A:B,21,0)</f>
        <v>#REF!</v>
      </c>
      <c r="L374" s="162" t="e">
        <f>_xlfn.AGGREGATE(14,6,Tabelle1!#REF!,ROW()-2)</f>
        <v>#REF!</v>
      </c>
      <c r="M374" s="162" t="e">
        <f>VLOOKUP(F374,Tabelle1!A:B,5,0)</f>
        <v>#REF!</v>
      </c>
    </row>
    <row r="375" spans="4:13" x14ac:dyDescent="0.2">
      <c r="D375" s="168" t="e">
        <f t="shared" si="5"/>
        <v>#REF!</v>
      </c>
      <c r="E375" s="139"/>
      <c r="F375" s="143" t="e">
        <f>INDEX(Tabelle1!A:A,_xlfn.AGGREGATE(14,6,ROW(Tabelle1!#REF!)/(Tabelle1!#REF!=L375),COUNTIF($L$3:L375,L375)),1)</f>
        <v>#REF!</v>
      </c>
      <c r="G375" s="139" t="e">
        <f>VLOOKUP(F375,Tabelle1!A:B,2,0)</f>
        <v>#REF!</v>
      </c>
      <c r="H375" s="139" t="e">
        <f>VLOOKUP(F375,Tabelle1!A:B,3,0)</f>
        <v>#REF!</v>
      </c>
      <c r="I375" s="139" t="e">
        <f>VLOOKUP(H375,'BSG-Kürzel'!C:D,2,0)</f>
        <v>#REF!</v>
      </c>
      <c r="J375" s="160" t="e">
        <f>VLOOKUP(F375,Tabelle1!A:B,20,0)</f>
        <v>#REF!</v>
      </c>
      <c r="K375" s="161" t="e">
        <f>VLOOKUP(F375,Tabelle1!A:B,21,0)</f>
        <v>#REF!</v>
      </c>
      <c r="L375" s="162" t="e">
        <f>_xlfn.AGGREGATE(14,6,Tabelle1!#REF!,ROW()-2)</f>
        <v>#REF!</v>
      </c>
      <c r="M375" s="162" t="e">
        <f>VLOOKUP(F375,Tabelle1!A:B,5,0)</f>
        <v>#REF!</v>
      </c>
    </row>
    <row r="376" spans="4:13" x14ac:dyDescent="0.2">
      <c r="D376" s="168" t="e">
        <f t="shared" si="5"/>
        <v>#REF!</v>
      </c>
      <c r="E376" s="139"/>
      <c r="F376" s="143" t="e">
        <f>INDEX(Tabelle1!A:A,_xlfn.AGGREGATE(14,6,ROW(Tabelle1!#REF!)/(Tabelle1!#REF!=L376),COUNTIF($L$3:L376,L376)),1)</f>
        <v>#REF!</v>
      </c>
      <c r="G376" s="139" t="e">
        <f>VLOOKUP(F376,Tabelle1!A:B,2,0)</f>
        <v>#REF!</v>
      </c>
      <c r="H376" s="139" t="e">
        <f>VLOOKUP(F376,Tabelle1!A:B,3,0)</f>
        <v>#REF!</v>
      </c>
      <c r="I376" s="139" t="e">
        <f>VLOOKUP(H376,'BSG-Kürzel'!C:D,2,0)</f>
        <v>#REF!</v>
      </c>
      <c r="J376" s="160" t="e">
        <f>VLOOKUP(F376,Tabelle1!A:B,20,0)</f>
        <v>#REF!</v>
      </c>
      <c r="K376" s="161" t="e">
        <f>VLOOKUP(F376,Tabelle1!A:B,21,0)</f>
        <v>#REF!</v>
      </c>
      <c r="L376" s="162" t="e">
        <f>_xlfn.AGGREGATE(14,6,Tabelle1!#REF!,ROW()-2)</f>
        <v>#REF!</v>
      </c>
      <c r="M376" s="162" t="e">
        <f>VLOOKUP(F376,Tabelle1!A:B,5,0)</f>
        <v>#REF!</v>
      </c>
    </row>
    <row r="377" spans="4:13" x14ac:dyDescent="0.2">
      <c r="D377" s="168" t="e">
        <f t="shared" si="5"/>
        <v>#REF!</v>
      </c>
      <c r="E377" s="139"/>
      <c r="F377" s="143" t="e">
        <f>INDEX(Tabelle1!A:A,_xlfn.AGGREGATE(14,6,ROW(Tabelle1!#REF!)/(Tabelle1!#REF!=L377),COUNTIF($L$3:L377,L377)),1)</f>
        <v>#REF!</v>
      </c>
      <c r="G377" s="139" t="e">
        <f>VLOOKUP(F377,Tabelle1!A:B,2,0)</f>
        <v>#REF!</v>
      </c>
      <c r="H377" s="139" t="e">
        <f>VLOOKUP(F377,Tabelle1!A:B,3,0)</f>
        <v>#REF!</v>
      </c>
      <c r="I377" s="139" t="e">
        <f>VLOOKUP(H377,'BSG-Kürzel'!C:D,2,0)</f>
        <v>#REF!</v>
      </c>
      <c r="J377" s="160" t="e">
        <f>VLOOKUP(F377,Tabelle1!A:B,20,0)</f>
        <v>#REF!</v>
      </c>
      <c r="K377" s="161" t="e">
        <f>VLOOKUP(F377,Tabelle1!A:B,21,0)</f>
        <v>#REF!</v>
      </c>
      <c r="L377" s="162" t="e">
        <f>_xlfn.AGGREGATE(14,6,Tabelle1!#REF!,ROW()-2)</f>
        <v>#REF!</v>
      </c>
      <c r="M377" s="162" t="e">
        <f>VLOOKUP(F377,Tabelle1!A:B,5,0)</f>
        <v>#REF!</v>
      </c>
    </row>
    <row r="378" spans="4:13" x14ac:dyDescent="0.2">
      <c r="D378" s="168" t="e">
        <f t="shared" si="5"/>
        <v>#REF!</v>
      </c>
      <c r="E378" s="139"/>
      <c r="F378" s="143" t="e">
        <f>INDEX(Tabelle1!A:A,_xlfn.AGGREGATE(14,6,ROW(Tabelle1!#REF!)/(Tabelle1!#REF!=L378),COUNTIF($L$3:L378,L378)),1)</f>
        <v>#REF!</v>
      </c>
      <c r="G378" s="139" t="e">
        <f>VLOOKUP(F378,Tabelle1!A:B,2,0)</f>
        <v>#REF!</v>
      </c>
      <c r="H378" s="139" t="e">
        <f>VLOOKUP(F378,Tabelle1!A:B,3,0)</f>
        <v>#REF!</v>
      </c>
      <c r="I378" s="139" t="e">
        <f>VLOOKUP(H378,'BSG-Kürzel'!C:D,2,0)</f>
        <v>#REF!</v>
      </c>
      <c r="J378" s="160" t="e">
        <f>VLOOKUP(F378,Tabelle1!A:B,20,0)</f>
        <v>#REF!</v>
      </c>
      <c r="K378" s="161" t="e">
        <f>VLOOKUP(F378,Tabelle1!A:B,21,0)</f>
        <v>#REF!</v>
      </c>
      <c r="L378" s="162" t="e">
        <f>_xlfn.AGGREGATE(14,6,Tabelle1!#REF!,ROW()-2)</f>
        <v>#REF!</v>
      </c>
      <c r="M378" s="162" t="e">
        <f>VLOOKUP(F378,Tabelle1!A:B,5,0)</f>
        <v>#REF!</v>
      </c>
    </row>
    <row r="379" spans="4:13" x14ac:dyDescent="0.2">
      <c r="D379" s="168" t="e">
        <f t="shared" si="5"/>
        <v>#REF!</v>
      </c>
      <c r="E379" s="139"/>
      <c r="F379" s="143" t="e">
        <f>INDEX(Tabelle1!A:A,_xlfn.AGGREGATE(14,6,ROW(Tabelle1!#REF!)/(Tabelle1!#REF!=L379),COUNTIF($L$3:L379,L379)),1)</f>
        <v>#REF!</v>
      </c>
      <c r="G379" s="139" t="e">
        <f>VLOOKUP(F379,Tabelle1!A:B,2,0)</f>
        <v>#REF!</v>
      </c>
      <c r="H379" s="139" t="e">
        <f>VLOOKUP(F379,Tabelle1!A:B,3,0)</f>
        <v>#REF!</v>
      </c>
      <c r="I379" s="139" t="e">
        <f>VLOOKUP(H379,'BSG-Kürzel'!C:D,2,0)</f>
        <v>#REF!</v>
      </c>
      <c r="J379" s="160" t="e">
        <f>VLOOKUP(F379,Tabelle1!A:B,20,0)</f>
        <v>#REF!</v>
      </c>
      <c r="K379" s="161" t="e">
        <f>VLOOKUP(F379,Tabelle1!A:B,21,0)</f>
        <v>#REF!</v>
      </c>
      <c r="L379" s="162" t="e">
        <f>_xlfn.AGGREGATE(14,6,Tabelle1!#REF!,ROW()-2)</f>
        <v>#REF!</v>
      </c>
      <c r="M379" s="162" t="e">
        <f>VLOOKUP(F379,Tabelle1!A:B,5,0)</f>
        <v>#REF!</v>
      </c>
    </row>
    <row r="380" spans="4:13" x14ac:dyDescent="0.2">
      <c r="D380" s="168" t="e">
        <f t="shared" si="5"/>
        <v>#REF!</v>
      </c>
      <c r="E380" s="139"/>
      <c r="F380" s="143" t="e">
        <f>INDEX(Tabelle1!A:A,_xlfn.AGGREGATE(14,6,ROW(Tabelle1!#REF!)/(Tabelle1!#REF!=L380),COUNTIF($L$3:L380,L380)),1)</f>
        <v>#REF!</v>
      </c>
      <c r="G380" s="139" t="e">
        <f>VLOOKUP(F380,Tabelle1!A:B,2,0)</f>
        <v>#REF!</v>
      </c>
      <c r="H380" s="139" t="e">
        <f>VLOOKUP(F380,Tabelle1!A:B,3,0)</f>
        <v>#REF!</v>
      </c>
      <c r="I380" s="139" t="e">
        <f>VLOOKUP(H380,'BSG-Kürzel'!C:D,2,0)</f>
        <v>#REF!</v>
      </c>
      <c r="J380" s="160" t="e">
        <f>VLOOKUP(F380,Tabelle1!A:B,20,0)</f>
        <v>#REF!</v>
      </c>
      <c r="K380" s="161" t="e">
        <f>VLOOKUP(F380,Tabelle1!A:B,21,0)</f>
        <v>#REF!</v>
      </c>
      <c r="L380" s="162" t="e">
        <f>_xlfn.AGGREGATE(14,6,Tabelle1!#REF!,ROW()-2)</f>
        <v>#REF!</v>
      </c>
      <c r="M380" s="162" t="e">
        <f>VLOOKUP(F380,Tabelle1!A:B,5,0)</f>
        <v>#REF!</v>
      </c>
    </row>
    <row r="381" spans="4:13" x14ac:dyDescent="0.2">
      <c r="D381" s="168" t="e">
        <f t="shared" si="5"/>
        <v>#REF!</v>
      </c>
      <c r="E381" s="139"/>
      <c r="F381" s="143" t="e">
        <f>INDEX(Tabelle1!A:A,_xlfn.AGGREGATE(14,6,ROW(Tabelle1!#REF!)/(Tabelle1!#REF!=L381),COUNTIF($L$3:L381,L381)),1)</f>
        <v>#REF!</v>
      </c>
      <c r="G381" s="139" t="e">
        <f>VLOOKUP(F381,Tabelle1!A:B,2,0)</f>
        <v>#REF!</v>
      </c>
      <c r="H381" s="139" t="e">
        <f>VLOOKUP(F381,Tabelle1!A:B,3,0)</f>
        <v>#REF!</v>
      </c>
      <c r="I381" s="139" t="e">
        <f>VLOOKUP(H381,'BSG-Kürzel'!C:D,2,0)</f>
        <v>#REF!</v>
      </c>
      <c r="J381" s="160" t="e">
        <f>VLOOKUP(F381,Tabelle1!A:B,20,0)</f>
        <v>#REF!</v>
      </c>
      <c r="K381" s="161" t="e">
        <f>VLOOKUP(F381,Tabelle1!A:B,21,0)</f>
        <v>#REF!</v>
      </c>
      <c r="L381" s="162" t="e">
        <f>_xlfn.AGGREGATE(14,6,Tabelle1!#REF!,ROW()-2)</f>
        <v>#REF!</v>
      </c>
      <c r="M381" s="162" t="e">
        <f>VLOOKUP(F381,Tabelle1!A:B,5,0)</f>
        <v>#REF!</v>
      </c>
    </row>
    <row r="382" spans="4:13" x14ac:dyDescent="0.2">
      <c r="D382" s="168" t="e">
        <f t="shared" si="5"/>
        <v>#REF!</v>
      </c>
      <c r="E382" s="139"/>
      <c r="F382" s="143" t="e">
        <f>INDEX(Tabelle1!A:A,_xlfn.AGGREGATE(14,6,ROW(Tabelle1!#REF!)/(Tabelle1!#REF!=L382),COUNTIF($L$3:L382,L382)),1)</f>
        <v>#REF!</v>
      </c>
      <c r="G382" s="139" t="e">
        <f>VLOOKUP(F382,Tabelle1!A:B,2,0)</f>
        <v>#REF!</v>
      </c>
      <c r="H382" s="139" t="e">
        <f>VLOOKUP(F382,Tabelle1!A:B,3,0)</f>
        <v>#REF!</v>
      </c>
      <c r="I382" s="139" t="e">
        <f>VLOOKUP(H382,'BSG-Kürzel'!C:D,2,0)</f>
        <v>#REF!</v>
      </c>
      <c r="J382" s="160" t="e">
        <f>VLOOKUP(F382,Tabelle1!A:B,20,0)</f>
        <v>#REF!</v>
      </c>
      <c r="K382" s="161" t="e">
        <f>VLOOKUP(F382,Tabelle1!A:B,21,0)</f>
        <v>#REF!</v>
      </c>
      <c r="L382" s="162" t="e">
        <f>_xlfn.AGGREGATE(14,6,Tabelle1!#REF!,ROW()-2)</f>
        <v>#REF!</v>
      </c>
      <c r="M382" s="162" t="e">
        <f>VLOOKUP(F382,Tabelle1!A:B,5,0)</f>
        <v>#REF!</v>
      </c>
    </row>
    <row r="383" spans="4:13" x14ac:dyDescent="0.2">
      <c r="D383" s="168" t="e">
        <f t="shared" si="5"/>
        <v>#REF!</v>
      </c>
      <c r="E383" s="139"/>
      <c r="F383" s="143" t="e">
        <f>INDEX(Tabelle1!A:A,_xlfn.AGGREGATE(14,6,ROW(Tabelle1!#REF!)/(Tabelle1!#REF!=L383),COUNTIF($L$3:L383,L383)),1)</f>
        <v>#REF!</v>
      </c>
      <c r="G383" s="139" t="e">
        <f>VLOOKUP(F383,Tabelle1!A:B,2,0)</f>
        <v>#REF!</v>
      </c>
      <c r="H383" s="139" t="e">
        <f>VLOOKUP(F383,Tabelle1!A:B,3,0)</f>
        <v>#REF!</v>
      </c>
      <c r="I383" s="139" t="e">
        <f>VLOOKUP(H383,'BSG-Kürzel'!C:D,2,0)</f>
        <v>#REF!</v>
      </c>
      <c r="J383" s="160" t="e">
        <f>VLOOKUP(F383,Tabelle1!A:B,20,0)</f>
        <v>#REF!</v>
      </c>
      <c r="K383" s="161" t="e">
        <f>VLOOKUP(F383,Tabelle1!A:B,21,0)</f>
        <v>#REF!</v>
      </c>
      <c r="L383" s="162" t="e">
        <f>_xlfn.AGGREGATE(14,6,Tabelle1!#REF!,ROW()-2)</f>
        <v>#REF!</v>
      </c>
      <c r="M383" s="162" t="e">
        <f>VLOOKUP(F383,Tabelle1!A:B,5,0)</f>
        <v>#REF!</v>
      </c>
    </row>
    <row r="384" spans="4:13" x14ac:dyDescent="0.2">
      <c r="D384" s="168" t="e">
        <f t="shared" si="5"/>
        <v>#REF!</v>
      </c>
      <c r="E384" s="139"/>
      <c r="F384" s="143" t="e">
        <f>INDEX(Tabelle1!A:A,_xlfn.AGGREGATE(14,6,ROW(Tabelle1!#REF!)/(Tabelle1!#REF!=L384),COUNTIF($L$3:L384,L384)),1)</f>
        <v>#REF!</v>
      </c>
      <c r="G384" s="139" t="e">
        <f>VLOOKUP(F384,Tabelle1!A:B,2,0)</f>
        <v>#REF!</v>
      </c>
      <c r="H384" s="139" t="e">
        <f>VLOOKUP(F384,Tabelle1!A:B,3,0)</f>
        <v>#REF!</v>
      </c>
      <c r="I384" s="139" t="e">
        <f>VLOOKUP(H384,'BSG-Kürzel'!C:D,2,0)</f>
        <v>#REF!</v>
      </c>
      <c r="J384" s="160" t="e">
        <f>VLOOKUP(F384,Tabelle1!A:B,20,0)</f>
        <v>#REF!</v>
      </c>
      <c r="K384" s="161" t="e">
        <f>VLOOKUP(F384,Tabelle1!A:B,21,0)</f>
        <v>#REF!</v>
      </c>
      <c r="L384" s="162" t="e">
        <f>_xlfn.AGGREGATE(14,6,Tabelle1!#REF!,ROW()-2)</f>
        <v>#REF!</v>
      </c>
      <c r="M384" s="162" t="e">
        <f>VLOOKUP(F384,Tabelle1!A:B,5,0)</f>
        <v>#REF!</v>
      </c>
    </row>
    <row r="385" spans="4:13" x14ac:dyDescent="0.2">
      <c r="D385" s="168" t="e">
        <f t="shared" si="5"/>
        <v>#REF!</v>
      </c>
      <c r="E385" s="139"/>
      <c r="F385" s="143" t="e">
        <f>INDEX(Tabelle1!A:A,_xlfn.AGGREGATE(14,6,ROW(Tabelle1!#REF!)/(Tabelle1!#REF!=L385),COUNTIF($L$3:L385,L385)),1)</f>
        <v>#REF!</v>
      </c>
      <c r="G385" s="139" t="e">
        <f>VLOOKUP(F385,Tabelle1!A:B,2,0)</f>
        <v>#REF!</v>
      </c>
      <c r="H385" s="139" t="e">
        <f>VLOOKUP(F385,Tabelle1!A:B,3,0)</f>
        <v>#REF!</v>
      </c>
      <c r="I385" s="139" t="e">
        <f>VLOOKUP(H385,'BSG-Kürzel'!C:D,2,0)</f>
        <v>#REF!</v>
      </c>
      <c r="J385" s="160" t="e">
        <f>VLOOKUP(F385,Tabelle1!A:B,20,0)</f>
        <v>#REF!</v>
      </c>
      <c r="K385" s="161" t="e">
        <f>VLOOKUP(F385,Tabelle1!A:B,21,0)</f>
        <v>#REF!</v>
      </c>
      <c r="L385" s="162" t="e">
        <f>_xlfn.AGGREGATE(14,6,Tabelle1!#REF!,ROW()-2)</f>
        <v>#REF!</v>
      </c>
      <c r="M385" s="162" t="e">
        <f>VLOOKUP(F385,Tabelle1!A:B,5,0)</f>
        <v>#REF!</v>
      </c>
    </row>
    <row r="386" spans="4:13" x14ac:dyDescent="0.2">
      <c r="D386" s="168" t="e">
        <f t="shared" si="5"/>
        <v>#REF!</v>
      </c>
      <c r="E386" s="139"/>
      <c r="F386" s="143" t="e">
        <f>INDEX(Tabelle1!A:A,_xlfn.AGGREGATE(14,6,ROW(Tabelle1!#REF!)/(Tabelle1!#REF!=L386),COUNTIF($L$3:L386,L386)),1)</f>
        <v>#REF!</v>
      </c>
      <c r="G386" s="139" t="e">
        <f>VLOOKUP(F386,Tabelle1!A:B,2,0)</f>
        <v>#REF!</v>
      </c>
      <c r="H386" s="139" t="e">
        <f>VLOOKUP(F386,Tabelle1!A:B,3,0)</f>
        <v>#REF!</v>
      </c>
      <c r="I386" s="139" t="e">
        <f>VLOOKUP(H386,'BSG-Kürzel'!C:D,2,0)</f>
        <v>#REF!</v>
      </c>
      <c r="J386" s="160" t="e">
        <f>VLOOKUP(F386,Tabelle1!A:B,20,0)</f>
        <v>#REF!</v>
      </c>
      <c r="K386" s="161" t="e">
        <f>VLOOKUP(F386,Tabelle1!A:B,21,0)</f>
        <v>#REF!</v>
      </c>
      <c r="L386" s="162" t="e">
        <f>_xlfn.AGGREGATE(14,6,Tabelle1!#REF!,ROW()-2)</f>
        <v>#REF!</v>
      </c>
      <c r="M386" s="162" t="e">
        <f>VLOOKUP(F386,Tabelle1!A:B,5,0)</f>
        <v>#REF!</v>
      </c>
    </row>
    <row r="387" spans="4:13" x14ac:dyDescent="0.2">
      <c r="D387" s="168" t="e">
        <f t="shared" ref="D387:D410" si="6">RANK(L387,L:L)</f>
        <v>#REF!</v>
      </c>
      <c r="E387" s="139"/>
      <c r="F387" s="143" t="e">
        <f>INDEX(Tabelle1!A:A,_xlfn.AGGREGATE(14,6,ROW(Tabelle1!#REF!)/(Tabelle1!#REF!=L387),COUNTIF($L$3:L387,L387)),1)</f>
        <v>#REF!</v>
      </c>
      <c r="G387" s="139" t="e">
        <f>VLOOKUP(F387,Tabelle1!A:B,2,0)</f>
        <v>#REF!</v>
      </c>
      <c r="H387" s="139" t="e">
        <f>VLOOKUP(F387,Tabelle1!A:B,3,0)</f>
        <v>#REF!</v>
      </c>
      <c r="I387" s="139" t="e">
        <f>VLOOKUP(H387,'BSG-Kürzel'!C:D,2,0)</f>
        <v>#REF!</v>
      </c>
      <c r="J387" s="160" t="e">
        <f>VLOOKUP(F387,Tabelle1!A:B,20,0)</f>
        <v>#REF!</v>
      </c>
      <c r="K387" s="161" t="e">
        <f>VLOOKUP(F387,Tabelle1!A:B,21,0)</f>
        <v>#REF!</v>
      </c>
      <c r="L387" s="162" t="e">
        <f>_xlfn.AGGREGATE(14,6,Tabelle1!#REF!,ROW()-2)</f>
        <v>#REF!</v>
      </c>
      <c r="M387" s="162" t="e">
        <f>VLOOKUP(F387,Tabelle1!A:B,5,0)</f>
        <v>#REF!</v>
      </c>
    </row>
    <row r="388" spans="4:13" x14ac:dyDescent="0.2">
      <c r="D388" s="168" t="e">
        <f t="shared" si="6"/>
        <v>#REF!</v>
      </c>
      <c r="E388" s="139"/>
      <c r="F388" s="143" t="e">
        <f>INDEX(Tabelle1!A:A,_xlfn.AGGREGATE(14,6,ROW(Tabelle1!#REF!)/(Tabelle1!#REF!=L388),COUNTIF($L$3:L388,L388)),1)</f>
        <v>#REF!</v>
      </c>
      <c r="G388" s="139" t="e">
        <f>VLOOKUP(F388,Tabelle1!A:B,2,0)</f>
        <v>#REF!</v>
      </c>
      <c r="H388" s="139" t="e">
        <f>VLOOKUP(F388,Tabelle1!A:B,3,0)</f>
        <v>#REF!</v>
      </c>
      <c r="I388" s="139" t="e">
        <f>VLOOKUP(H388,'BSG-Kürzel'!C:D,2,0)</f>
        <v>#REF!</v>
      </c>
      <c r="J388" s="160" t="e">
        <f>VLOOKUP(F388,Tabelle1!A:B,20,0)</f>
        <v>#REF!</v>
      </c>
      <c r="K388" s="161" t="e">
        <f>VLOOKUP(F388,Tabelle1!A:B,21,0)</f>
        <v>#REF!</v>
      </c>
      <c r="L388" s="162" t="e">
        <f>_xlfn.AGGREGATE(14,6,Tabelle1!#REF!,ROW()-2)</f>
        <v>#REF!</v>
      </c>
      <c r="M388" s="162" t="e">
        <f>VLOOKUP(F388,Tabelle1!A:B,5,0)</f>
        <v>#REF!</v>
      </c>
    </row>
    <row r="389" spans="4:13" x14ac:dyDescent="0.2">
      <c r="D389" s="168" t="e">
        <f t="shared" si="6"/>
        <v>#REF!</v>
      </c>
      <c r="E389" s="139"/>
      <c r="F389" s="143" t="e">
        <f>INDEX(Tabelle1!A:A,_xlfn.AGGREGATE(14,6,ROW(Tabelle1!#REF!)/(Tabelle1!#REF!=L389),COUNTIF($L$3:L389,L389)),1)</f>
        <v>#REF!</v>
      </c>
      <c r="G389" s="139" t="e">
        <f>VLOOKUP(F389,Tabelle1!A:B,2,0)</f>
        <v>#REF!</v>
      </c>
      <c r="H389" s="139" t="e">
        <f>VLOOKUP(F389,Tabelle1!A:B,3,0)</f>
        <v>#REF!</v>
      </c>
      <c r="I389" s="139" t="e">
        <f>VLOOKUP(H389,'BSG-Kürzel'!C:D,2,0)</f>
        <v>#REF!</v>
      </c>
      <c r="J389" s="160" t="e">
        <f>VLOOKUP(F389,Tabelle1!A:B,20,0)</f>
        <v>#REF!</v>
      </c>
      <c r="K389" s="161" t="e">
        <f>VLOOKUP(F389,Tabelle1!A:B,21,0)</f>
        <v>#REF!</v>
      </c>
      <c r="L389" s="162" t="e">
        <f>_xlfn.AGGREGATE(14,6,Tabelle1!#REF!,ROW()-2)</f>
        <v>#REF!</v>
      </c>
      <c r="M389" s="162" t="e">
        <f>VLOOKUP(F389,Tabelle1!A:B,5,0)</f>
        <v>#REF!</v>
      </c>
    </row>
    <row r="390" spans="4:13" x14ac:dyDescent="0.2">
      <c r="D390" s="168" t="e">
        <f t="shared" si="6"/>
        <v>#REF!</v>
      </c>
      <c r="E390" s="139"/>
      <c r="F390" s="143" t="e">
        <f>INDEX(Tabelle1!A:A,_xlfn.AGGREGATE(14,6,ROW(Tabelle1!#REF!)/(Tabelle1!#REF!=L390),COUNTIF($L$3:L390,L390)),1)</f>
        <v>#REF!</v>
      </c>
      <c r="G390" s="139" t="e">
        <f>VLOOKUP(F390,Tabelle1!A:B,2,0)</f>
        <v>#REF!</v>
      </c>
      <c r="H390" s="139" t="e">
        <f>VLOOKUP(F390,Tabelle1!A:B,3,0)</f>
        <v>#REF!</v>
      </c>
      <c r="I390" s="139" t="e">
        <f>VLOOKUP(H390,'BSG-Kürzel'!C:D,2,0)</f>
        <v>#REF!</v>
      </c>
      <c r="J390" s="160" t="e">
        <f>VLOOKUP(F390,Tabelle1!A:B,20,0)</f>
        <v>#REF!</v>
      </c>
      <c r="K390" s="161" t="e">
        <f>VLOOKUP(F390,Tabelle1!A:B,21,0)</f>
        <v>#REF!</v>
      </c>
      <c r="L390" s="162" t="e">
        <f>_xlfn.AGGREGATE(14,6,Tabelle1!#REF!,ROW()-2)</f>
        <v>#REF!</v>
      </c>
      <c r="M390" s="162" t="e">
        <f>VLOOKUP(F390,Tabelle1!A:B,5,0)</f>
        <v>#REF!</v>
      </c>
    </row>
    <row r="391" spans="4:13" x14ac:dyDescent="0.2">
      <c r="D391" s="168" t="e">
        <f t="shared" si="6"/>
        <v>#REF!</v>
      </c>
      <c r="E391" s="139"/>
      <c r="F391" s="143" t="e">
        <f>INDEX(Tabelle1!A:A,_xlfn.AGGREGATE(14,6,ROW(Tabelle1!#REF!)/(Tabelle1!#REF!=L391),COUNTIF($L$3:L391,L391)),1)</f>
        <v>#REF!</v>
      </c>
      <c r="G391" s="139" t="e">
        <f>VLOOKUP(F391,Tabelle1!A:B,2,0)</f>
        <v>#REF!</v>
      </c>
      <c r="H391" s="139" t="e">
        <f>VLOOKUP(F391,Tabelle1!A:B,3,0)</f>
        <v>#REF!</v>
      </c>
      <c r="I391" s="139" t="e">
        <f>VLOOKUP(H391,'BSG-Kürzel'!C:D,2,0)</f>
        <v>#REF!</v>
      </c>
      <c r="J391" s="160" t="e">
        <f>VLOOKUP(F391,Tabelle1!A:B,20,0)</f>
        <v>#REF!</v>
      </c>
      <c r="K391" s="161" t="e">
        <f>VLOOKUP(F391,Tabelle1!A:B,21,0)</f>
        <v>#REF!</v>
      </c>
      <c r="L391" s="162" t="e">
        <f>_xlfn.AGGREGATE(14,6,Tabelle1!#REF!,ROW()-2)</f>
        <v>#REF!</v>
      </c>
      <c r="M391" s="162" t="e">
        <f>VLOOKUP(F391,Tabelle1!A:B,5,0)</f>
        <v>#REF!</v>
      </c>
    </row>
    <row r="392" spans="4:13" x14ac:dyDescent="0.2">
      <c r="D392" s="168" t="e">
        <f t="shared" si="6"/>
        <v>#REF!</v>
      </c>
      <c r="E392" s="139"/>
      <c r="F392" s="143" t="e">
        <f>INDEX(Tabelle1!A:A,_xlfn.AGGREGATE(14,6,ROW(Tabelle1!#REF!)/(Tabelle1!#REF!=L392),COUNTIF($L$3:L392,L392)),1)</f>
        <v>#REF!</v>
      </c>
      <c r="G392" s="139" t="e">
        <f>VLOOKUP(F392,Tabelle1!A:B,2,0)</f>
        <v>#REF!</v>
      </c>
      <c r="H392" s="139" t="e">
        <f>VLOOKUP(F392,Tabelle1!A:B,3,0)</f>
        <v>#REF!</v>
      </c>
      <c r="I392" s="139" t="e">
        <f>VLOOKUP(H392,'BSG-Kürzel'!C:D,2,0)</f>
        <v>#REF!</v>
      </c>
      <c r="J392" s="160" t="e">
        <f>VLOOKUP(F392,Tabelle1!A:B,20,0)</f>
        <v>#REF!</v>
      </c>
      <c r="K392" s="161" t="e">
        <f>VLOOKUP(F392,Tabelle1!A:B,21,0)</f>
        <v>#REF!</v>
      </c>
      <c r="L392" s="162" t="e">
        <f>_xlfn.AGGREGATE(14,6,Tabelle1!#REF!,ROW()-2)</f>
        <v>#REF!</v>
      </c>
      <c r="M392" s="162" t="e">
        <f>VLOOKUP(F392,Tabelle1!A:B,5,0)</f>
        <v>#REF!</v>
      </c>
    </row>
    <row r="393" spans="4:13" x14ac:dyDescent="0.2">
      <c r="D393" s="168" t="e">
        <f t="shared" si="6"/>
        <v>#REF!</v>
      </c>
      <c r="E393" s="139"/>
      <c r="F393" s="143" t="e">
        <f>INDEX(Tabelle1!A:A,_xlfn.AGGREGATE(14,6,ROW(Tabelle1!#REF!)/(Tabelle1!#REF!=L393),COUNTIF($L$3:L393,L393)),1)</f>
        <v>#REF!</v>
      </c>
      <c r="G393" s="139" t="e">
        <f>VLOOKUP(F393,Tabelle1!A:B,2,0)</f>
        <v>#REF!</v>
      </c>
      <c r="H393" s="139" t="e">
        <f>VLOOKUP(F393,Tabelle1!A:B,3,0)</f>
        <v>#REF!</v>
      </c>
      <c r="I393" s="139" t="e">
        <f>VLOOKUP(H393,'BSG-Kürzel'!C:D,2,0)</f>
        <v>#REF!</v>
      </c>
      <c r="J393" s="160" t="e">
        <f>VLOOKUP(F393,Tabelle1!A:B,20,0)</f>
        <v>#REF!</v>
      </c>
      <c r="K393" s="161" t="e">
        <f>VLOOKUP(F393,Tabelle1!A:B,21,0)</f>
        <v>#REF!</v>
      </c>
      <c r="L393" s="162" t="e">
        <f>_xlfn.AGGREGATE(14,6,Tabelle1!#REF!,ROW()-2)</f>
        <v>#REF!</v>
      </c>
      <c r="M393" s="162" t="e">
        <f>VLOOKUP(F393,Tabelle1!A:B,5,0)</f>
        <v>#REF!</v>
      </c>
    </row>
    <row r="394" spans="4:13" x14ac:dyDescent="0.2">
      <c r="D394" s="168" t="e">
        <f t="shared" si="6"/>
        <v>#REF!</v>
      </c>
      <c r="E394" s="139"/>
      <c r="F394" s="143" t="e">
        <f>INDEX(Tabelle1!A:A,_xlfn.AGGREGATE(14,6,ROW(Tabelle1!#REF!)/(Tabelle1!#REF!=L394),COUNTIF($L$3:L394,L394)),1)</f>
        <v>#REF!</v>
      </c>
      <c r="G394" s="139" t="e">
        <f>VLOOKUP(F394,Tabelle1!A:B,2,0)</f>
        <v>#REF!</v>
      </c>
      <c r="H394" s="139" t="e">
        <f>VLOOKUP(F394,Tabelle1!A:B,3,0)</f>
        <v>#REF!</v>
      </c>
      <c r="I394" s="139" t="e">
        <f>VLOOKUP(H394,'BSG-Kürzel'!C:D,2,0)</f>
        <v>#REF!</v>
      </c>
      <c r="J394" s="160" t="e">
        <f>VLOOKUP(F394,Tabelle1!A:B,20,0)</f>
        <v>#REF!</v>
      </c>
      <c r="K394" s="161" t="e">
        <f>VLOOKUP(F394,Tabelle1!A:B,21,0)</f>
        <v>#REF!</v>
      </c>
      <c r="L394" s="162" t="e">
        <f>_xlfn.AGGREGATE(14,6,Tabelle1!#REF!,ROW()-2)</f>
        <v>#REF!</v>
      </c>
      <c r="M394" s="162" t="e">
        <f>VLOOKUP(F394,Tabelle1!A:B,5,0)</f>
        <v>#REF!</v>
      </c>
    </row>
    <row r="395" spans="4:13" x14ac:dyDescent="0.2">
      <c r="D395" s="168" t="e">
        <f t="shared" si="6"/>
        <v>#REF!</v>
      </c>
      <c r="E395" s="139"/>
      <c r="F395" s="143" t="e">
        <f>INDEX(Tabelle1!A:A,_xlfn.AGGREGATE(14,6,ROW(Tabelle1!#REF!)/(Tabelle1!#REF!=L395),COUNTIF($L$3:L395,L395)),1)</f>
        <v>#REF!</v>
      </c>
      <c r="G395" s="139" t="e">
        <f>VLOOKUP(F395,Tabelle1!A:B,2,0)</f>
        <v>#REF!</v>
      </c>
      <c r="H395" s="139" t="e">
        <f>VLOOKUP(F395,Tabelle1!A:B,3,0)</f>
        <v>#REF!</v>
      </c>
      <c r="I395" s="139" t="e">
        <f>VLOOKUP(H395,'BSG-Kürzel'!C:D,2,0)</f>
        <v>#REF!</v>
      </c>
      <c r="J395" s="160" t="e">
        <f>VLOOKUP(F395,Tabelle1!A:B,20,0)</f>
        <v>#REF!</v>
      </c>
      <c r="K395" s="161" t="e">
        <f>VLOOKUP(F395,Tabelle1!A:B,21,0)</f>
        <v>#REF!</v>
      </c>
      <c r="L395" s="162" t="e">
        <f>_xlfn.AGGREGATE(14,6,Tabelle1!#REF!,ROW()-2)</f>
        <v>#REF!</v>
      </c>
      <c r="M395" s="162" t="e">
        <f>VLOOKUP(F395,Tabelle1!A:B,5,0)</f>
        <v>#REF!</v>
      </c>
    </row>
    <row r="396" spans="4:13" x14ac:dyDescent="0.2">
      <c r="D396" s="168" t="e">
        <f t="shared" si="6"/>
        <v>#REF!</v>
      </c>
      <c r="E396" s="139"/>
      <c r="F396" s="143" t="e">
        <f>INDEX(Tabelle1!A:A,_xlfn.AGGREGATE(14,6,ROW(Tabelle1!#REF!)/(Tabelle1!#REF!=L396),COUNTIF($L$3:L396,L396)),1)</f>
        <v>#REF!</v>
      </c>
      <c r="G396" s="139" t="e">
        <f>VLOOKUP(F396,Tabelle1!A:B,2,0)</f>
        <v>#REF!</v>
      </c>
      <c r="H396" s="139" t="e">
        <f>VLOOKUP(F396,Tabelle1!A:B,3,0)</f>
        <v>#REF!</v>
      </c>
      <c r="I396" s="139" t="e">
        <f>VLOOKUP(H396,'BSG-Kürzel'!C:D,2,0)</f>
        <v>#REF!</v>
      </c>
      <c r="J396" s="160" t="e">
        <f>VLOOKUP(F396,Tabelle1!A:B,20,0)</f>
        <v>#REF!</v>
      </c>
      <c r="K396" s="161" t="e">
        <f>VLOOKUP(F396,Tabelle1!A:B,21,0)</f>
        <v>#REF!</v>
      </c>
      <c r="L396" s="162" t="e">
        <f>_xlfn.AGGREGATE(14,6,Tabelle1!#REF!,ROW()-2)</f>
        <v>#REF!</v>
      </c>
      <c r="M396" s="162" t="e">
        <f>VLOOKUP(F396,Tabelle1!A:B,5,0)</f>
        <v>#REF!</v>
      </c>
    </row>
    <row r="397" spans="4:13" x14ac:dyDescent="0.2">
      <c r="D397" s="168" t="e">
        <f t="shared" si="6"/>
        <v>#REF!</v>
      </c>
      <c r="E397" s="139"/>
      <c r="F397" s="143" t="e">
        <f>INDEX(Tabelle1!A:A,_xlfn.AGGREGATE(14,6,ROW(Tabelle1!#REF!)/(Tabelle1!#REF!=L397),COUNTIF($L$3:L397,L397)),1)</f>
        <v>#REF!</v>
      </c>
      <c r="G397" s="139" t="e">
        <f>VLOOKUP(F397,Tabelle1!A:B,2,0)</f>
        <v>#REF!</v>
      </c>
      <c r="H397" s="139" t="e">
        <f>VLOOKUP(F397,Tabelle1!A:B,3,0)</f>
        <v>#REF!</v>
      </c>
      <c r="I397" s="139" t="e">
        <f>VLOOKUP(H397,'BSG-Kürzel'!C:D,2,0)</f>
        <v>#REF!</v>
      </c>
      <c r="J397" s="160" t="e">
        <f>VLOOKUP(F397,Tabelle1!A:B,20,0)</f>
        <v>#REF!</v>
      </c>
      <c r="K397" s="161" t="e">
        <f>VLOOKUP(F397,Tabelle1!A:B,21,0)</f>
        <v>#REF!</v>
      </c>
      <c r="L397" s="162" t="e">
        <f>_xlfn.AGGREGATE(14,6,Tabelle1!#REF!,ROW()-2)</f>
        <v>#REF!</v>
      </c>
      <c r="M397" s="162" t="e">
        <f>VLOOKUP(F397,Tabelle1!A:B,5,0)</f>
        <v>#REF!</v>
      </c>
    </row>
    <row r="398" spans="4:13" x14ac:dyDescent="0.2">
      <c r="D398" s="168" t="e">
        <f t="shared" si="6"/>
        <v>#REF!</v>
      </c>
      <c r="E398" s="139"/>
      <c r="F398" s="143" t="e">
        <f>INDEX(Tabelle1!A:A,_xlfn.AGGREGATE(14,6,ROW(Tabelle1!#REF!)/(Tabelle1!#REF!=L398),COUNTIF($L$3:L398,L398)),1)</f>
        <v>#REF!</v>
      </c>
      <c r="G398" s="139" t="e">
        <f>VLOOKUP(F398,Tabelle1!A:B,2,0)</f>
        <v>#REF!</v>
      </c>
      <c r="H398" s="139" t="e">
        <f>VLOOKUP(F398,Tabelle1!A:B,3,0)</f>
        <v>#REF!</v>
      </c>
      <c r="I398" s="139" t="e">
        <f>VLOOKUP(H398,'BSG-Kürzel'!C:D,2,0)</f>
        <v>#REF!</v>
      </c>
      <c r="J398" s="160" t="e">
        <f>VLOOKUP(F398,Tabelle1!A:B,20,0)</f>
        <v>#REF!</v>
      </c>
      <c r="K398" s="161" t="e">
        <f>VLOOKUP(F398,Tabelle1!A:B,21,0)</f>
        <v>#REF!</v>
      </c>
      <c r="L398" s="162" t="e">
        <f>_xlfn.AGGREGATE(14,6,Tabelle1!#REF!,ROW()-2)</f>
        <v>#REF!</v>
      </c>
      <c r="M398" s="162" t="e">
        <f>VLOOKUP(F398,Tabelle1!A:B,5,0)</f>
        <v>#REF!</v>
      </c>
    </row>
    <row r="399" spans="4:13" x14ac:dyDescent="0.2">
      <c r="D399" s="168" t="e">
        <f t="shared" si="6"/>
        <v>#REF!</v>
      </c>
      <c r="E399" s="139"/>
      <c r="F399" s="143" t="e">
        <f>INDEX(Tabelle1!A:A,_xlfn.AGGREGATE(14,6,ROW(Tabelle1!#REF!)/(Tabelle1!#REF!=L399),COUNTIF($L$3:L399,L399)),1)</f>
        <v>#REF!</v>
      </c>
      <c r="G399" s="139" t="e">
        <f>VLOOKUP(F399,Tabelle1!A:B,2,0)</f>
        <v>#REF!</v>
      </c>
      <c r="H399" s="139" t="e">
        <f>VLOOKUP(F399,Tabelle1!A:B,3,0)</f>
        <v>#REF!</v>
      </c>
      <c r="I399" s="139" t="e">
        <f>VLOOKUP(H399,'BSG-Kürzel'!C:D,2,0)</f>
        <v>#REF!</v>
      </c>
      <c r="J399" s="160" t="e">
        <f>VLOOKUP(F399,Tabelle1!A:B,20,0)</f>
        <v>#REF!</v>
      </c>
      <c r="K399" s="161" t="e">
        <f>VLOOKUP(F399,Tabelle1!A:B,21,0)</f>
        <v>#REF!</v>
      </c>
      <c r="L399" s="162" t="e">
        <f>_xlfn.AGGREGATE(14,6,Tabelle1!#REF!,ROW()-2)</f>
        <v>#REF!</v>
      </c>
      <c r="M399" s="162" t="e">
        <f>VLOOKUP(F399,Tabelle1!A:B,5,0)</f>
        <v>#REF!</v>
      </c>
    </row>
    <row r="400" spans="4:13" x14ac:dyDescent="0.2">
      <c r="D400" s="168" t="e">
        <f t="shared" si="6"/>
        <v>#REF!</v>
      </c>
      <c r="E400" s="139"/>
      <c r="F400" s="143" t="e">
        <f>INDEX(Tabelle1!A:A,_xlfn.AGGREGATE(14,6,ROW(Tabelle1!#REF!)/(Tabelle1!#REF!=L400),COUNTIF($L$3:L400,L400)),1)</f>
        <v>#REF!</v>
      </c>
      <c r="G400" s="139" t="e">
        <f>VLOOKUP(F400,Tabelle1!A:B,2,0)</f>
        <v>#REF!</v>
      </c>
      <c r="H400" s="139" t="e">
        <f>VLOOKUP(F400,Tabelle1!A:B,3,0)</f>
        <v>#REF!</v>
      </c>
      <c r="I400" s="139" t="e">
        <f>VLOOKUP(H400,'BSG-Kürzel'!C:D,2,0)</f>
        <v>#REF!</v>
      </c>
      <c r="J400" s="160" t="e">
        <f>VLOOKUP(F400,Tabelle1!A:B,20,0)</f>
        <v>#REF!</v>
      </c>
      <c r="K400" s="161" t="e">
        <f>VLOOKUP(F400,Tabelle1!A:B,21,0)</f>
        <v>#REF!</v>
      </c>
      <c r="L400" s="162" t="e">
        <f>_xlfn.AGGREGATE(14,6,Tabelle1!#REF!,ROW()-2)</f>
        <v>#REF!</v>
      </c>
      <c r="M400" s="162" t="e">
        <f>VLOOKUP(F400,Tabelle1!A:B,5,0)</f>
        <v>#REF!</v>
      </c>
    </row>
    <row r="401" spans="4:13" x14ac:dyDescent="0.2">
      <c r="D401" s="168" t="e">
        <f t="shared" si="6"/>
        <v>#REF!</v>
      </c>
      <c r="E401" s="139"/>
      <c r="F401" s="143" t="e">
        <f>INDEX(Tabelle1!A:A,_xlfn.AGGREGATE(14,6,ROW(Tabelle1!#REF!)/(Tabelle1!#REF!=L401),COUNTIF($L$3:L401,L401)),1)</f>
        <v>#REF!</v>
      </c>
      <c r="G401" s="139" t="e">
        <f>VLOOKUP(F401,Tabelle1!A:B,2,0)</f>
        <v>#REF!</v>
      </c>
      <c r="H401" s="139" t="e">
        <f>VLOOKUP(F401,Tabelle1!A:B,3,0)</f>
        <v>#REF!</v>
      </c>
      <c r="I401" s="139" t="e">
        <f>VLOOKUP(H401,'BSG-Kürzel'!C:D,2,0)</f>
        <v>#REF!</v>
      </c>
      <c r="J401" s="160" t="e">
        <f>VLOOKUP(F401,Tabelle1!A:B,20,0)</f>
        <v>#REF!</v>
      </c>
      <c r="K401" s="161" t="e">
        <f>VLOOKUP(F401,Tabelle1!A:B,21,0)</f>
        <v>#REF!</v>
      </c>
      <c r="L401" s="162" t="e">
        <f>_xlfn.AGGREGATE(14,6,Tabelle1!#REF!,ROW()-2)</f>
        <v>#REF!</v>
      </c>
      <c r="M401" s="162" t="e">
        <f>VLOOKUP(F401,Tabelle1!A:B,5,0)</f>
        <v>#REF!</v>
      </c>
    </row>
    <row r="402" spans="4:13" x14ac:dyDescent="0.2">
      <c r="D402" s="168" t="e">
        <f t="shared" si="6"/>
        <v>#REF!</v>
      </c>
      <c r="E402" s="139"/>
      <c r="F402" s="143" t="e">
        <f>INDEX(Tabelle1!A:A,_xlfn.AGGREGATE(14,6,ROW(Tabelle1!#REF!)/(Tabelle1!#REF!=L402),COUNTIF($L$3:L402,L402)),1)</f>
        <v>#REF!</v>
      </c>
      <c r="G402" s="139" t="e">
        <f>VLOOKUP(F402,Tabelle1!A:B,2,0)</f>
        <v>#REF!</v>
      </c>
      <c r="H402" s="139" t="e">
        <f>VLOOKUP(F402,Tabelle1!A:B,3,0)</f>
        <v>#REF!</v>
      </c>
      <c r="I402" s="139" t="e">
        <f>VLOOKUP(H402,'BSG-Kürzel'!C:D,2,0)</f>
        <v>#REF!</v>
      </c>
      <c r="J402" s="160" t="e">
        <f>VLOOKUP(F402,Tabelle1!A:B,20,0)</f>
        <v>#REF!</v>
      </c>
      <c r="K402" s="161" t="e">
        <f>VLOOKUP(F402,Tabelle1!A:B,21,0)</f>
        <v>#REF!</v>
      </c>
      <c r="L402" s="162" t="e">
        <f>_xlfn.AGGREGATE(14,6,Tabelle1!#REF!,ROW()-2)</f>
        <v>#REF!</v>
      </c>
      <c r="M402" s="162" t="e">
        <f>VLOOKUP(F402,Tabelle1!A:B,5,0)</f>
        <v>#REF!</v>
      </c>
    </row>
    <row r="403" spans="4:13" x14ac:dyDescent="0.2">
      <c r="D403" s="168" t="e">
        <f t="shared" si="6"/>
        <v>#REF!</v>
      </c>
      <c r="E403" s="139"/>
      <c r="F403" s="143" t="e">
        <f>INDEX(Tabelle1!A:A,_xlfn.AGGREGATE(14,6,ROW(Tabelle1!#REF!)/(Tabelle1!#REF!=L403),COUNTIF($L$3:L403,L403)),1)</f>
        <v>#REF!</v>
      </c>
      <c r="G403" s="139" t="e">
        <f>VLOOKUP(F403,Tabelle1!A:B,2,0)</f>
        <v>#REF!</v>
      </c>
      <c r="H403" s="139" t="e">
        <f>VLOOKUP(F403,Tabelle1!A:B,3,0)</f>
        <v>#REF!</v>
      </c>
      <c r="I403" s="139" t="e">
        <f>VLOOKUP(H403,'BSG-Kürzel'!C:D,2,0)</f>
        <v>#REF!</v>
      </c>
      <c r="J403" s="160" t="e">
        <f>VLOOKUP(F403,Tabelle1!A:B,20,0)</f>
        <v>#REF!</v>
      </c>
      <c r="K403" s="161" t="e">
        <f>VLOOKUP(F403,Tabelle1!A:B,21,0)</f>
        <v>#REF!</v>
      </c>
      <c r="L403" s="162" t="e">
        <f>_xlfn.AGGREGATE(14,6,Tabelle1!#REF!,ROW()-2)</f>
        <v>#REF!</v>
      </c>
      <c r="M403" s="162" t="e">
        <f>VLOOKUP(F403,Tabelle1!A:B,5,0)</f>
        <v>#REF!</v>
      </c>
    </row>
    <row r="404" spans="4:13" x14ac:dyDescent="0.2">
      <c r="D404" s="168" t="e">
        <f t="shared" si="6"/>
        <v>#REF!</v>
      </c>
      <c r="E404" s="139"/>
      <c r="F404" s="143" t="e">
        <f>INDEX(Tabelle1!A:A,_xlfn.AGGREGATE(14,6,ROW(Tabelle1!#REF!)/(Tabelle1!#REF!=L404),COUNTIF($L$3:L404,L404)),1)</f>
        <v>#REF!</v>
      </c>
      <c r="G404" s="139" t="e">
        <f>VLOOKUP(F404,Tabelle1!A:B,2,0)</f>
        <v>#REF!</v>
      </c>
      <c r="H404" s="139" t="e">
        <f>VLOOKUP(F404,Tabelle1!A:B,3,0)</f>
        <v>#REF!</v>
      </c>
      <c r="I404" s="139" t="e">
        <f>VLOOKUP(H404,'BSG-Kürzel'!C:D,2,0)</f>
        <v>#REF!</v>
      </c>
      <c r="J404" s="160" t="e">
        <f>VLOOKUP(F404,Tabelle1!A:B,20,0)</f>
        <v>#REF!</v>
      </c>
      <c r="K404" s="161" t="e">
        <f>VLOOKUP(F404,Tabelle1!A:B,21,0)</f>
        <v>#REF!</v>
      </c>
      <c r="L404" s="162" t="e">
        <f>_xlfn.AGGREGATE(14,6,Tabelle1!#REF!,ROW()-2)</f>
        <v>#REF!</v>
      </c>
      <c r="M404" s="162" t="e">
        <f>VLOOKUP(F404,Tabelle1!A:B,5,0)</f>
        <v>#REF!</v>
      </c>
    </row>
    <row r="405" spans="4:13" x14ac:dyDescent="0.2">
      <c r="D405" s="168" t="e">
        <f t="shared" si="6"/>
        <v>#REF!</v>
      </c>
      <c r="E405" s="139"/>
      <c r="F405" s="143" t="e">
        <f>INDEX(Tabelle1!A:A,_xlfn.AGGREGATE(14,6,ROW(Tabelle1!#REF!)/(Tabelle1!#REF!=L405),COUNTIF($L$3:L405,L405)),1)</f>
        <v>#REF!</v>
      </c>
      <c r="G405" s="139" t="e">
        <f>VLOOKUP(F405,Tabelle1!A:B,2,0)</f>
        <v>#REF!</v>
      </c>
      <c r="H405" s="139" t="e">
        <f>VLOOKUP(F405,Tabelle1!A:B,3,0)</f>
        <v>#REF!</v>
      </c>
      <c r="I405" s="139" t="e">
        <f>VLOOKUP(H405,'BSG-Kürzel'!C:D,2,0)</f>
        <v>#REF!</v>
      </c>
      <c r="J405" s="160" t="e">
        <f>VLOOKUP(F405,Tabelle1!A:B,20,0)</f>
        <v>#REF!</v>
      </c>
      <c r="K405" s="161" t="e">
        <f>VLOOKUP(F405,Tabelle1!A:B,21,0)</f>
        <v>#REF!</v>
      </c>
      <c r="L405" s="162" t="e">
        <f>_xlfn.AGGREGATE(14,6,Tabelle1!#REF!,ROW()-2)</f>
        <v>#REF!</v>
      </c>
      <c r="M405" s="162" t="e">
        <f>VLOOKUP(F405,Tabelle1!A:B,5,0)</f>
        <v>#REF!</v>
      </c>
    </row>
    <row r="406" spans="4:13" x14ac:dyDescent="0.2">
      <c r="D406" s="168" t="e">
        <f t="shared" si="6"/>
        <v>#REF!</v>
      </c>
      <c r="E406" s="139"/>
      <c r="F406" s="143" t="e">
        <f>INDEX(Tabelle1!A:A,_xlfn.AGGREGATE(14,6,ROW(Tabelle1!#REF!)/(Tabelle1!#REF!=L406),COUNTIF($L$3:L406,L406)),1)</f>
        <v>#REF!</v>
      </c>
      <c r="G406" s="139" t="e">
        <f>VLOOKUP(F406,Tabelle1!A:B,2,0)</f>
        <v>#REF!</v>
      </c>
      <c r="H406" s="139" t="e">
        <f>VLOOKUP(F406,Tabelle1!A:B,3,0)</f>
        <v>#REF!</v>
      </c>
      <c r="I406" s="139" t="e">
        <f>VLOOKUP(H406,'BSG-Kürzel'!C:D,2,0)</f>
        <v>#REF!</v>
      </c>
      <c r="J406" s="160" t="e">
        <f>VLOOKUP(F406,Tabelle1!A:B,20,0)</f>
        <v>#REF!</v>
      </c>
      <c r="K406" s="161" t="e">
        <f>VLOOKUP(F406,Tabelle1!A:B,21,0)</f>
        <v>#REF!</v>
      </c>
      <c r="L406" s="162" t="e">
        <f>_xlfn.AGGREGATE(14,6,Tabelle1!#REF!,ROW()-2)</f>
        <v>#REF!</v>
      </c>
      <c r="M406" s="162" t="e">
        <f>VLOOKUP(F406,Tabelle1!A:B,5,0)</f>
        <v>#REF!</v>
      </c>
    </row>
    <row r="407" spans="4:13" x14ac:dyDescent="0.2">
      <c r="D407" s="168" t="e">
        <f t="shared" si="6"/>
        <v>#REF!</v>
      </c>
      <c r="E407" s="139"/>
      <c r="F407" s="143" t="e">
        <f>INDEX(Tabelle1!A:A,_xlfn.AGGREGATE(14,6,ROW(Tabelle1!#REF!)/(Tabelle1!#REF!=L407),COUNTIF($L$3:L407,L407)),1)</f>
        <v>#REF!</v>
      </c>
      <c r="G407" s="139" t="e">
        <f>VLOOKUP(F407,Tabelle1!A:B,2,0)</f>
        <v>#REF!</v>
      </c>
      <c r="H407" s="139" t="e">
        <f>VLOOKUP(F407,Tabelle1!A:B,3,0)</f>
        <v>#REF!</v>
      </c>
      <c r="I407" s="139" t="e">
        <f>VLOOKUP(H407,'BSG-Kürzel'!C:D,2,0)</f>
        <v>#REF!</v>
      </c>
      <c r="J407" s="160" t="e">
        <f>VLOOKUP(F407,Tabelle1!A:B,20,0)</f>
        <v>#REF!</v>
      </c>
      <c r="K407" s="161" t="e">
        <f>VLOOKUP(F407,Tabelle1!A:B,21,0)</f>
        <v>#REF!</v>
      </c>
      <c r="L407" s="162" t="e">
        <f>_xlfn.AGGREGATE(14,6,Tabelle1!#REF!,ROW()-2)</f>
        <v>#REF!</v>
      </c>
      <c r="M407" s="162" t="e">
        <f>VLOOKUP(F407,Tabelle1!A:B,5,0)</f>
        <v>#REF!</v>
      </c>
    </row>
    <row r="408" spans="4:13" x14ac:dyDescent="0.2">
      <c r="D408" s="168" t="e">
        <f t="shared" si="6"/>
        <v>#REF!</v>
      </c>
      <c r="E408" s="139"/>
      <c r="F408" s="143" t="e">
        <f>INDEX(Tabelle1!A:A,_xlfn.AGGREGATE(14,6,ROW(Tabelle1!#REF!)/(Tabelle1!#REF!=L408),COUNTIF($L$3:L408,L408)),1)</f>
        <v>#REF!</v>
      </c>
      <c r="G408" s="139" t="e">
        <f>VLOOKUP(F408,Tabelle1!A:B,2,0)</f>
        <v>#REF!</v>
      </c>
      <c r="H408" s="139" t="e">
        <f>VLOOKUP(F408,Tabelle1!A:B,3,0)</f>
        <v>#REF!</v>
      </c>
      <c r="I408" s="139" t="e">
        <f>VLOOKUP(H408,'BSG-Kürzel'!C:D,2,0)</f>
        <v>#REF!</v>
      </c>
      <c r="J408" s="160" t="e">
        <f>VLOOKUP(F408,Tabelle1!A:B,20,0)</f>
        <v>#REF!</v>
      </c>
      <c r="K408" s="161" t="e">
        <f>VLOOKUP(F408,Tabelle1!A:B,21,0)</f>
        <v>#REF!</v>
      </c>
      <c r="L408" s="162" t="e">
        <f>_xlfn.AGGREGATE(14,6,Tabelle1!#REF!,ROW()-2)</f>
        <v>#REF!</v>
      </c>
      <c r="M408" s="162" t="e">
        <f>VLOOKUP(F408,Tabelle1!A:B,5,0)</f>
        <v>#REF!</v>
      </c>
    </row>
    <row r="409" spans="4:13" x14ac:dyDescent="0.2">
      <c r="D409" s="168" t="e">
        <f t="shared" si="6"/>
        <v>#REF!</v>
      </c>
      <c r="E409" s="139"/>
      <c r="F409" s="143" t="e">
        <f>INDEX(Tabelle1!A:A,_xlfn.AGGREGATE(14,6,ROW(Tabelle1!#REF!)/(Tabelle1!#REF!=L409),COUNTIF($L$3:L409,L409)),1)</f>
        <v>#REF!</v>
      </c>
      <c r="G409" s="139" t="e">
        <f>VLOOKUP(F409,Tabelle1!A:B,2,0)</f>
        <v>#REF!</v>
      </c>
      <c r="H409" s="139" t="e">
        <f>VLOOKUP(F409,Tabelle1!A:B,3,0)</f>
        <v>#REF!</v>
      </c>
      <c r="I409" s="139" t="e">
        <f>VLOOKUP(H409,'BSG-Kürzel'!C:D,2,0)</f>
        <v>#REF!</v>
      </c>
      <c r="J409" s="160" t="e">
        <f>VLOOKUP(F409,Tabelle1!A:B,20,0)</f>
        <v>#REF!</v>
      </c>
      <c r="K409" s="161" t="e">
        <f>VLOOKUP(F409,Tabelle1!A:B,21,0)</f>
        <v>#REF!</v>
      </c>
      <c r="L409" s="162" t="e">
        <f>_xlfn.AGGREGATE(14,6,Tabelle1!#REF!,ROW()-2)</f>
        <v>#REF!</v>
      </c>
      <c r="M409" s="162" t="e">
        <f>VLOOKUP(F409,Tabelle1!A:B,5,0)</f>
        <v>#REF!</v>
      </c>
    </row>
    <row r="410" spans="4:13" x14ac:dyDescent="0.2">
      <c r="D410" s="168" t="e">
        <f t="shared" si="6"/>
        <v>#REF!</v>
      </c>
      <c r="E410" s="139"/>
      <c r="F410" s="143" t="e">
        <f>INDEX(Tabelle1!A:A,_xlfn.AGGREGATE(14,6,ROW(Tabelle1!#REF!)/(Tabelle1!#REF!=L410),COUNTIF($L$3:L410,L410)),1)</f>
        <v>#REF!</v>
      </c>
      <c r="G410" s="139" t="e">
        <f>VLOOKUP(F410,Tabelle1!A:B,2,0)</f>
        <v>#REF!</v>
      </c>
      <c r="H410" s="139" t="e">
        <f>VLOOKUP(F410,Tabelle1!A:B,3,0)</f>
        <v>#REF!</v>
      </c>
      <c r="I410" s="139" t="e">
        <f>VLOOKUP(H410,'BSG-Kürzel'!C:D,2,0)</f>
        <v>#REF!</v>
      </c>
      <c r="J410" s="160" t="e">
        <f>VLOOKUP(F410,Tabelle1!A:B,20,0)</f>
        <v>#REF!</v>
      </c>
      <c r="K410" s="161" t="e">
        <f>VLOOKUP(F410,Tabelle1!A:B,21,0)</f>
        <v>#REF!</v>
      </c>
      <c r="L410" s="162" t="e">
        <f>_xlfn.AGGREGATE(14,6,Tabelle1!#REF!,ROW()-2)</f>
        <v>#REF!</v>
      </c>
      <c r="M410" s="162" t="e">
        <f>VLOOKUP(F410,Tabelle1!A:B,5,0)</f>
        <v>#REF!</v>
      </c>
    </row>
    <row r="411" spans="4:13" x14ac:dyDescent="0.2">
      <c r="D411" s="168" t="e">
        <f t="shared" ref="D411:D421" si="7">RANK(L411,L:L)</f>
        <v>#REF!</v>
      </c>
      <c r="E411" s="139"/>
      <c r="F411" s="143" t="e">
        <f>INDEX(Tabelle1!A:A,_xlfn.AGGREGATE(14,6,ROW(Tabelle1!#REF!)/(Tabelle1!#REF!=L411),COUNTIF($L$3:L411,L411)),1)</f>
        <v>#REF!</v>
      </c>
      <c r="G411" s="139" t="e">
        <f>VLOOKUP(F411,Tabelle1!A:B,2,0)</f>
        <v>#REF!</v>
      </c>
      <c r="H411" s="139" t="e">
        <f>VLOOKUP(F411,Tabelle1!A:B,3,0)</f>
        <v>#REF!</v>
      </c>
      <c r="I411" s="139" t="e">
        <f>VLOOKUP(H411,'BSG-Kürzel'!C:D,2,0)</f>
        <v>#REF!</v>
      </c>
      <c r="J411" s="160" t="e">
        <f>VLOOKUP(F411,Tabelle1!A:B,20,0)</f>
        <v>#REF!</v>
      </c>
      <c r="K411" s="161" t="e">
        <f>VLOOKUP(F411,Tabelle1!A:B,21,0)</f>
        <v>#REF!</v>
      </c>
      <c r="L411" s="162" t="e">
        <f>_xlfn.AGGREGATE(14,6,Tabelle1!#REF!,ROW()-2)</f>
        <v>#REF!</v>
      </c>
      <c r="M411" s="162" t="e">
        <f>VLOOKUP(F411,Tabelle1!A:B,5,0)</f>
        <v>#REF!</v>
      </c>
    </row>
    <row r="412" spans="4:13" x14ac:dyDescent="0.2">
      <c r="D412" s="168" t="e">
        <f t="shared" si="7"/>
        <v>#REF!</v>
      </c>
      <c r="E412" s="139"/>
      <c r="F412" s="143" t="e">
        <f>INDEX(Tabelle1!A:A,_xlfn.AGGREGATE(14,6,ROW(Tabelle1!#REF!)/(Tabelle1!#REF!=L412),COUNTIF($L$3:L412,L412)),1)</f>
        <v>#REF!</v>
      </c>
      <c r="G412" s="139" t="e">
        <f>VLOOKUP(F412,Tabelle1!A:B,2,0)</f>
        <v>#REF!</v>
      </c>
      <c r="H412" s="139" t="e">
        <f>VLOOKUP(F412,Tabelle1!A:B,3,0)</f>
        <v>#REF!</v>
      </c>
      <c r="I412" s="139" t="e">
        <f>VLOOKUP(H412,'BSG-Kürzel'!C:D,2,0)</f>
        <v>#REF!</v>
      </c>
      <c r="J412" s="160" t="e">
        <f>VLOOKUP(F412,Tabelle1!A:B,20,0)</f>
        <v>#REF!</v>
      </c>
      <c r="K412" s="161" t="e">
        <f>VLOOKUP(F412,Tabelle1!A:B,21,0)</f>
        <v>#REF!</v>
      </c>
      <c r="L412" s="162" t="e">
        <f>_xlfn.AGGREGATE(14,6,Tabelle1!#REF!,ROW()-2)</f>
        <v>#REF!</v>
      </c>
      <c r="M412" s="162" t="e">
        <f>VLOOKUP(F412,Tabelle1!A:B,5,0)</f>
        <v>#REF!</v>
      </c>
    </row>
    <row r="413" spans="4:13" x14ac:dyDescent="0.2">
      <c r="D413" s="168" t="e">
        <f t="shared" si="7"/>
        <v>#REF!</v>
      </c>
      <c r="E413" s="139"/>
      <c r="F413" s="143" t="e">
        <f>INDEX(Tabelle1!A:A,_xlfn.AGGREGATE(14,6,ROW(Tabelle1!#REF!)/(Tabelle1!#REF!=L413),COUNTIF($L$3:L413,L413)),1)</f>
        <v>#REF!</v>
      </c>
      <c r="G413" s="139" t="e">
        <f>VLOOKUP(F413,Tabelle1!A:B,2,0)</f>
        <v>#REF!</v>
      </c>
      <c r="H413" s="139" t="e">
        <f>VLOOKUP(F413,Tabelle1!A:B,3,0)</f>
        <v>#REF!</v>
      </c>
      <c r="I413" s="139" t="e">
        <f>VLOOKUP(H413,'BSG-Kürzel'!C:D,2,0)</f>
        <v>#REF!</v>
      </c>
      <c r="J413" s="160" t="e">
        <f>VLOOKUP(F413,Tabelle1!A:B,20,0)</f>
        <v>#REF!</v>
      </c>
      <c r="K413" s="161" t="e">
        <f>VLOOKUP(F413,Tabelle1!A:B,21,0)</f>
        <v>#REF!</v>
      </c>
      <c r="L413" s="162" t="e">
        <f>_xlfn.AGGREGATE(14,6,Tabelle1!#REF!,ROW()-2)</f>
        <v>#REF!</v>
      </c>
      <c r="M413" s="162" t="e">
        <f>VLOOKUP(F413,Tabelle1!A:B,5,0)</f>
        <v>#REF!</v>
      </c>
    </row>
    <row r="414" spans="4:13" x14ac:dyDescent="0.2">
      <c r="D414" s="168" t="e">
        <f t="shared" si="7"/>
        <v>#REF!</v>
      </c>
      <c r="E414" s="139"/>
      <c r="F414" s="143" t="e">
        <f>INDEX(Tabelle1!A:A,_xlfn.AGGREGATE(14,6,ROW(Tabelle1!#REF!)/(Tabelle1!#REF!=L414),COUNTIF($L$3:L414,L414)),1)</f>
        <v>#REF!</v>
      </c>
      <c r="G414" s="139" t="e">
        <f>VLOOKUP(F414,Tabelle1!A:B,2,0)</f>
        <v>#REF!</v>
      </c>
      <c r="H414" s="139" t="e">
        <f>VLOOKUP(F414,Tabelle1!A:B,3,0)</f>
        <v>#REF!</v>
      </c>
      <c r="I414" s="139" t="e">
        <f>VLOOKUP(H414,'BSG-Kürzel'!C:D,2,0)</f>
        <v>#REF!</v>
      </c>
      <c r="J414" s="160" t="e">
        <f>VLOOKUP(F414,Tabelle1!A:B,20,0)</f>
        <v>#REF!</v>
      </c>
      <c r="K414" s="161" t="e">
        <f>VLOOKUP(F414,Tabelle1!A:B,21,0)</f>
        <v>#REF!</v>
      </c>
      <c r="L414" s="162" t="e">
        <f>_xlfn.AGGREGATE(14,6,Tabelle1!#REF!,ROW()-2)</f>
        <v>#REF!</v>
      </c>
      <c r="M414" s="162" t="e">
        <f>VLOOKUP(F414,Tabelle1!A:B,5,0)</f>
        <v>#REF!</v>
      </c>
    </row>
    <row r="415" spans="4:13" x14ac:dyDescent="0.2">
      <c r="D415" s="168" t="e">
        <f t="shared" si="7"/>
        <v>#REF!</v>
      </c>
      <c r="E415" s="139"/>
      <c r="F415" s="143" t="e">
        <f>INDEX(Tabelle1!A:A,_xlfn.AGGREGATE(14,6,ROW(Tabelle1!#REF!)/(Tabelle1!#REF!=L415),COUNTIF($L$3:L415,L415)),1)</f>
        <v>#REF!</v>
      </c>
      <c r="G415" s="139" t="e">
        <f>VLOOKUP(F415,Tabelle1!A:B,2,0)</f>
        <v>#REF!</v>
      </c>
      <c r="H415" s="139" t="e">
        <f>VLOOKUP(F415,Tabelle1!A:B,3,0)</f>
        <v>#REF!</v>
      </c>
      <c r="I415" s="139" t="e">
        <f>VLOOKUP(H415,'BSG-Kürzel'!C:D,2,0)</f>
        <v>#REF!</v>
      </c>
      <c r="J415" s="160" t="e">
        <f>VLOOKUP(F415,Tabelle1!A:B,20,0)</f>
        <v>#REF!</v>
      </c>
      <c r="K415" s="161" t="e">
        <f>VLOOKUP(F415,Tabelle1!A:B,21,0)</f>
        <v>#REF!</v>
      </c>
      <c r="L415" s="162" t="e">
        <f>_xlfn.AGGREGATE(14,6,Tabelle1!#REF!,ROW()-2)</f>
        <v>#REF!</v>
      </c>
      <c r="M415" s="162" t="e">
        <f>VLOOKUP(F415,Tabelle1!A:B,5,0)</f>
        <v>#REF!</v>
      </c>
    </row>
    <row r="416" spans="4:13" x14ac:dyDescent="0.2">
      <c r="D416" s="168" t="e">
        <f t="shared" si="7"/>
        <v>#REF!</v>
      </c>
      <c r="E416" s="139"/>
      <c r="F416" s="143" t="e">
        <f>INDEX(Tabelle1!A:A,_xlfn.AGGREGATE(14,6,ROW(Tabelle1!#REF!)/(Tabelle1!#REF!=L416),COUNTIF($L$3:L416,L416)),1)</f>
        <v>#REF!</v>
      </c>
      <c r="G416" s="139" t="e">
        <f>VLOOKUP(F416,Tabelle1!A:B,2,0)</f>
        <v>#REF!</v>
      </c>
      <c r="H416" s="139" t="e">
        <f>VLOOKUP(F416,Tabelle1!A:B,3,0)</f>
        <v>#REF!</v>
      </c>
      <c r="I416" s="139" t="e">
        <f>VLOOKUP(H416,'BSG-Kürzel'!C:D,2,0)</f>
        <v>#REF!</v>
      </c>
      <c r="J416" s="160" t="e">
        <f>VLOOKUP(F416,Tabelle1!A:B,20,0)</f>
        <v>#REF!</v>
      </c>
      <c r="K416" s="161" t="e">
        <f>VLOOKUP(F416,Tabelle1!A:B,21,0)</f>
        <v>#REF!</v>
      </c>
      <c r="L416" s="162" t="e">
        <f>_xlfn.AGGREGATE(14,6,Tabelle1!#REF!,ROW()-2)</f>
        <v>#REF!</v>
      </c>
      <c r="M416" s="162" t="e">
        <f>VLOOKUP(F416,Tabelle1!A:B,5,0)</f>
        <v>#REF!</v>
      </c>
    </row>
    <row r="417" spans="4:13" x14ac:dyDescent="0.2">
      <c r="D417" s="168" t="e">
        <f t="shared" si="7"/>
        <v>#REF!</v>
      </c>
      <c r="E417" s="139"/>
      <c r="F417" s="143" t="e">
        <f>INDEX(Tabelle1!A:A,_xlfn.AGGREGATE(14,6,ROW(Tabelle1!#REF!)/(Tabelle1!#REF!=L417),COUNTIF($L$3:L417,L417)),1)</f>
        <v>#REF!</v>
      </c>
      <c r="G417" s="139" t="e">
        <f>VLOOKUP(F417,Tabelle1!A:B,2,0)</f>
        <v>#REF!</v>
      </c>
      <c r="H417" s="139" t="e">
        <f>VLOOKUP(F417,Tabelle1!A:B,3,0)</f>
        <v>#REF!</v>
      </c>
      <c r="I417" s="139" t="e">
        <f>VLOOKUP(H417,'BSG-Kürzel'!C:D,2,0)</f>
        <v>#REF!</v>
      </c>
      <c r="J417" s="160" t="e">
        <f>VLOOKUP(F417,Tabelle1!A:B,20,0)</f>
        <v>#REF!</v>
      </c>
      <c r="K417" s="161" t="e">
        <f>VLOOKUP(F417,Tabelle1!A:B,21,0)</f>
        <v>#REF!</v>
      </c>
      <c r="L417" s="162" t="e">
        <f>_xlfn.AGGREGATE(14,6,Tabelle1!#REF!,ROW()-2)</f>
        <v>#REF!</v>
      </c>
      <c r="M417" s="162" t="e">
        <f>VLOOKUP(F417,Tabelle1!A:B,5,0)</f>
        <v>#REF!</v>
      </c>
    </row>
    <row r="418" spans="4:13" x14ac:dyDescent="0.2">
      <c r="D418" s="168" t="e">
        <f t="shared" si="7"/>
        <v>#REF!</v>
      </c>
      <c r="E418" s="139"/>
      <c r="F418" s="143" t="e">
        <f>INDEX(Tabelle1!A:A,_xlfn.AGGREGATE(14,6,ROW(Tabelle1!#REF!)/(Tabelle1!#REF!=L418),COUNTIF($L$3:L418,L418)),1)</f>
        <v>#REF!</v>
      </c>
      <c r="G418" s="139" t="e">
        <f>VLOOKUP(F418,Tabelle1!A:B,2,0)</f>
        <v>#REF!</v>
      </c>
      <c r="H418" s="139" t="e">
        <f>VLOOKUP(F418,Tabelle1!A:B,3,0)</f>
        <v>#REF!</v>
      </c>
      <c r="I418" s="139" t="e">
        <f>VLOOKUP(H418,'BSG-Kürzel'!C:D,2,0)</f>
        <v>#REF!</v>
      </c>
      <c r="J418" s="160" t="e">
        <f>VLOOKUP(F418,Tabelle1!A:B,20,0)</f>
        <v>#REF!</v>
      </c>
      <c r="K418" s="161" t="e">
        <f>VLOOKUP(F418,Tabelle1!A:B,21,0)</f>
        <v>#REF!</v>
      </c>
      <c r="L418" s="162" t="e">
        <f>_xlfn.AGGREGATE(14,6,Tabelle1!#REF!,ROW()-2)</f>
        <v>#REF!</v>
      </c>
      <c r="M418" s="162" t="e">
        <f>VLOOKUP(F418,Tabelle1!A:B,5,0)</f>
        <v>#REF!</v>
      </c>
    </row>
    <row r="419" spans="4:13" x14ac:dyDescent="0.2">
      <c r="D419" s="168" t="e">
        <f t="shared" si="7"/>
        <v>#REF!</v>
      </c>
      <c r="E419" s="139"/>
      <c r="F419" s="143" t="e">
        <f>INDEX(Tabelle1!A:A,_xlfn.AGGREGATE(14,6,ROW(Tabelle1!#REF!)/(Tabelle1!#REF!=L419),COUNTIF($L$3:L419,L419)),1)</f>
        <v>#REF!</v>
      </c>
      <c r="G419" s="139" t="e">
        <f>VLOOKUP(F419,Tabelle1!A:B,2,0)</f>
        <v>#REF!</v>
      </c>
      <c r="H419" s="139" t="e">
        <f>VLOOKUP(F419,Tabelle1!A:B,3,0)</f>
        <v>#REF!</v>
      </c>
      <c r="I419" s="139" t="e">
        <f>VLOOKUP(H419,'BSG-Kürzel'!C:D,2,0)</f>
        <v>#REF!</v>
      </c>
      <c r="J419" s="160" t="e">
        <f>VLOOKUP(F419,Tabelle1!A:B,20,0)</f>
        <v>#REF!</v>
      </c>
      <c r="K419" s="161" t="e">
        <f>VLOOKUP(F419,Tabelle1!A:B,21,0)</f>
        <v>#REF!</v>
      </c>
      <c r="L419" s="162" t="e">
        <f>_xlfn.AGGREGATE(14,6,Tabelle1!#REF!,ROW()-2)</f>
        <v>#REF!</v>
      </c>
      <c r="M419" s="162" t="e">
        <f>VLOOKUP(F419,Tabelle1!A:B,5,0)</f>
        <v>#REF!</v>
      </c>
    </row>
    <row r="420" spans="4:13" x14ac:dyDescent="0.2">
      <c r="D420" s="168" t="e">
        <f t="shared" si="7"/>
        <v>#REF!</v>
      </c>
      <c r="E420" s="139"/>
      <c r="F420" s="143" t="e">
        <f>INDEX(Tabelle1!A:A,_xlfn.AGGREGATE(14,6,ROW(Tabelle1!#REF!)/(Tabelle1!#REF!=L420),COUNTIF($L$3:L420,L420)),1)</f>
        <v>#REF!</v>
      </c>
      <c r="G420" s="139" t="e">
        <f>VLOOKUP(F420,Tabelle1!A:B,2,0)</f>
        <v>#REF!</v>
      </c>
      <c r="H420" s="139" t="e">
        <f>VLOOKUP(F420,Tabelle1!A:B,3,0)</f>
        <v>#REF!</v>
      </c>
      <c r="I420" s="139" t="e">
        <f>VLOOKUP(H420,'BSG-Kürzel'!C:D,2,0)</f>
        <v>#REF!</v>
      </c>
      <c r="J420" s="160" t="e">
        <f>VLOOKUP(F420,Tabelle1!A:B,20,0)</f>
        <v>#REF!</v>
      </c>
      <c r="K420" s="161" t="e">
        <f>VLOOKUP(F420,Tabelle1!A:B,21,0)</f>
        <v>#REF!</v>
      </c>
      <c r="L420" s="162" t="e">
        <f>_xlfn.AGGREGATE(14,6,Tabelle1!#REF!,ROW()-2)</f>
        <v>#REF!</v>
      </c>
      <c r="M420" s="162" t="e">
        <f>VLOOKUP(F420,Tabelle1!A:B,5,0)</f>
        <v>#REF!</v>
      </c>
    </row>
    <row r="421" spans="4:13" x14ac:dyDescent="0.2">
      <c r="D421" s="168" t="e">
        <f t="shared" si="7"/>
        <v>#REF!</v>
      </c>
      <c r="E421" s="139"/>
      <c r="F421" s="143" t="e">
        <f>INDEX(Tabelle1!A:A,_xlfn.AGGREGATE(14,6,ROW(Tabelle1!#REF!)/(Tabelle1!#REF!=L421),COUNTIF($L$3:L421,L421)),1)</f>
        <v>#REF!</v>
      </c>
      <c r="G421" s="139" t="e">
        <f>VLOOKUP(F421,Tabelle1!A:B,2,0)</f>
        <v>#REF!</v>
      </c>
      <c r="H421" s="139" t="e">
        <f>VLOOKUP(F421,Tabelle1!A:B,3,0)</f>
        <v>#REF!</v>
      </c>
      <c r="I421" s="139" t="e">
        <f>VLOOKUP(H421,'BSG-Kürzel'!C:D,2,0)</f>
        <v>#REF!</v>
      </c>
      <c r="J421" s="160" t="e">
        <f>VLOOKUP(F421,Tabelle1!A:B,20,0)</f>
        <v>#REF!</v>
      </c>
      <c r="K421" s="161" t="e">
        <f>VLOOKUP(F421,Tabelle1!A:B,21,0)</f>
        <v>#REF!</v>
      </c>
      <c r="L421" s="162" t="e">
        <f>_xlfn.AGGREGATE(14,6,Tabelle1!#REF!,ROW()-2)</f>
        <v>#REF!</v>
      </c>
      <c r="M421" s="162" t="e">
        <f>VLOOKUP(F421,Tabelle1!A:B,5,0)</f>
        <v>#REF!</v>
      </c>
    </row>
    <row r="422" spans="4:13" x14ac:dyDescent="0.2">
      <c r="D422" s="168" t="e">
        <f t="shared" ref="D422:D423" si="8">RANK(L422,L:L)</f>
        <v>#REF!</v>
      </c>
      <c r="E422" s="139"/>
      <c r="F422" s="143" t="e">
        <f>INDEX(Tabelle1!A:A,_xlfn.AGGREGATE(14,6,ROW(Tabelle1!#REF!)/(Tabelle1!#REF!=L422),COUNTIF($L$3:L422,L422)),1)</f>
        <v>#REF!</v>
      </c>
      <c r="G422" s="139" t="e">
        <f>VLOOKUP(F422,Tabelle1!A:B,2,0)</f>
        <v>#REF!</v>
      </c>
      <c r="H422" s="139" t="e">
        <f>VLOOKUP(F422,Tabelle1!A:B,3,0)</f>
        <v>#REF!</v>
      </c>
      <c r="I422" s="139" t="e">
        <f>VLOOKUP(H422,'BSG-Kürzel'!C:D,2,0)</f>
        <v>#REF!</v>
      </c>
      <c r="J422" s="160" t="e">
        <f>VLOOKUP(F422,Tabelle1!A:B,20,0)</f>
        <v>#REF!</v>
      </c>
      <c r="K422" s="161" t="e">
        <f>VLOOKUP(F422,Tabelle1!A:B,21,0)</f>
        <v>#REF!</v>
      </c>
      <c r="L422" s="162" t="e">
        <f>_xlfn.AGGREGATE(14,6,Tabelle1!#REF!,ROW()-2)</f>
        <v>#REF!</v>
      </c>
      <c r="M422" s="162" t="e">
        <f>VLOOKUP(F422,Tabelle1!A:B,5,0)</f>
        <v>#REF!</v>
      </c>
    </row>
    <row r="423" spans="4:13" x14ac:dyDescent="0.2">
      <c r="D423" s="168" t="e">
        <f t="shared" si="8"/>
        <v>#REF!</v>
      </c>
      <c r="E423" s="139"/>
      <c r="F423" s="143" t="e">
        <f>INDEX(Tabelle1!A:A,_xlfn.AGGREGATE(14,6,ROW(Tabelle1!#REF!)/(Tabelle1!#REF!=L423),COUNTIF($L$3:L423,L423)),1)</f>
        <v>#REF!</v>
      </c>
      <c r="G423" s="139" t="e">
        <f>VLOOKUP(F423,Tabelle1!A:B,2,0)</f>
        <v>#REF!</v>
      </c>
      <c r="H423" s="139" t="e">
        <f>VLOOKUP(F423,Tabelle1!A:B,3,0)</f>
        <v>#REF!</v>
      </c>
      <c r="I423" s="139" t="e">
        <f>VLOOKUP(H423,'BSG-Kürzel'!C:D,2,0)</f>
        <v>#REF!</v>
      </c>
      <c r="J423" s="160" t="e">
        <f>VLOOKUP(F423,Tabelle1!A:B,20,0)</f>
        <v>#REF!</v>
      </c>
      <c r="K423" s="161" t="e">
        <f>VLOOKUP(F423,Tabelle1!A:B,21,0)</f>
        <v>#REF!</v>
      </c>
      <c r="L423" s="162" t="e">
        <f>_xlfn.AGGREGATE(14,6,Tabelle1!#REF!,ROW()-2)</f>
        <v>#REF!</v>
      </c>
      <c r="M423" s="162" t="e">
        <f>VLOOKUP(F423,Tabelle1!A:B,5,0)</f>
        <v>#REF!</v>
      </c>
    </row>
    <row r="424" spans="4:13" x14ac:dyDescent="0.2">
      <c r="D424" s="168" t="e">
        <f t="shared" ref="D424:D425" si="9">RANK(L424,L:L)</f>
        <v>#REF!</v>
      </c>
      <c r="E424" s="139"/>
      <c r="F424" s="143" t="e">
        <f>INDEX(Tabelle1!A:A,_xlfn.AGGREGATE(14,6,ROW(Tabelle1!#REF!)/(Tabelle1!#REF!=L424),COUNTIF($L$3:L424,L424)),1)</f>
        <v>#REF!</v>
      </c>
      <c r="G424" s="139" t="e">
        <f>VLOOKUP(F424,Tabelle1!A:B,2,0)</f>
        <v>#REF!</v>
      </c>
      <c r="H424" s="139" t="e">
        <f>VLOOKUP(F424,Tabelle1!A:B,3,0)</f>
        <v>#REF!</v>
      </c>
      <c r="I424" s="139" t="e">
        <f>VLOOKUP(H424,'BSG-Kürzel'!C:D,2,0)</f>
        <v>#REF!</v>
      </c>
      <c r="J424" s="160" t="e">
        <f>VLOOKUP(F424,Tabelle1!A:B,20,0)</f>
        <v>#REF!</v>
      </c>
      <c r="K424" s="161" t="e">
        <f>VLOOKUP(F424,Tabelle1!A:B,21,0)</f>
        <v>#REF!</v>
      </c>
      <c r="L424" s="162" t="e">
        <f>_xlfn.AGGREGATE(14,6,Tabelle1!#REF!,ROW()-2)</f>
        <v>#REF!</v>
      </c>
      <c r="M424" s="162" t="e">
        <f>VLOOKUP(F424,Tabelle1!A:B,5,0)</f>
        <v>#REF!</v>
      </c>
    </row>
    <row r="425" spans="4:13" x14ac:dyDescent="0.2">
      <c r="D425" s="168" t="e">
        <f t="shared" si="9"/>
        <v>#REF!</v>
      </c>
      <c r="E425" s="139"/>
      <c r="F425" s="143" t="e">
        <f>INDEX(Tabelle1!A:A,_xlfn.AGGREGATE(14,6,ROW(Tabelle1!#REF!)/(Tabelle1!#REF!=L425),COUNTIF($L$3:L425,L425)),1)</f>
        <v>#REF!</v>
      </c>
      <c r="G425" s="139" t="e">
        <f>VLOOKUP(F425,Tabelle1!A:B,2,0)</f>
        <v>#REF!</v>
      </c>
      <c r="H425" s="139" t="e">
        <f>VLOOKUP(F425,Tabelle1!A:B,3,0)</f>
        <v>#REF!</v>
      </c>
      <c r="I425" s="139" t="e">
        <f>VLOOKUP(H425,'BSG-Kürzel'!C:D,2,0)</f>
        <v>#REF!</v>
      </c>
      <c r="J425" s="160" t="e">
        <f>VLOOKUP(F425,Tabelle1!A:B,20,0)</f>
        <v>#REF!</v>
      </c>
      <c r="K425" s="161" t="e">
        <f>VLOOKUP(F425,Tabelle1!A:B,21,0)</f>
        <v>#REF!</v>
      </c>
      <c r="L425" s="162" t="e">
        <f>_xlfn.AGGREGATE(14,6,Tabelle1!#REF!,ROW()-2)</f>
        <v>#REF!</v>
      </c>
      <c r="M425" s="162" t="e">
        <f>VLOOKUP(F425,Tabelle1!A:B,5,0)</f>
        <v>#REF!</v>
      </c>
    </row>
    <row r="426" spans="4:13" x14ac:dyDescent="0.2">
      <c r="D426" s="168" t="e">
        <f t="shared" ref="D426:D428" si="10">RANK(L426,L:L)</f>
        <v>#REF!</v>
      </c>
      <c r="E426" s="139"/>
      <c r="F426" s="143" t="e">
        <f>INDEX(Tabelle1!A:A,_xlfn.AGGREGATE(14,6,ROW(Tabelle1!#REF!)/(Tabelle1!#REF!=L426),COUNTIF($L$3:L426,L426)),1)</f>
        <v>#REF!</v>
      </c>
      <c r="G426" s="139" t="e">
        <f>VLOOKUP(F426,Tabelle1!A:B,2,0)</f>
        <v>#REF!</v>
      </c>
      <c r="H426" s="139" t="e">
        <f>VLOOKUP(F426,Tabelle1!A:B,3,0)</f>
        <v>#REF!</v>
      </c>
      <c r="I426" s="139" t="e">
        <f>VLOOKUP(H426,'BSG-Kürzel'!C:D,2,0)</f>
        <v>#REF!</v>
      </c>
      <c r="J426" s="160" t="e">
        <f>VLOOKUP(F426,Tabelle1!A:B,20,0)</f>
        <v>#REF!</v>
      </c>
      <c r="K426" s="161" t="e">
        <f>VLOOKUP(F426,Tabelle1!A:B,21,0)</f>
        <v>#REF!</v>
      </c>
      <c r="L426" s="162" t="e">
        <f>_xlfn.AGGREGATE(14,6,Tabelle1!#REF!,ROW()-2)</f>
        <v>#REF!</v>
      </c>
      <c r="M426" s="162" t="e">
        <f>VLOOKUP(F426,Tabelle1!A:B,5,0)</f>
        <v>#REF!</v>
      </c>
    </row>
    <row r="427" spans="4:13" x14ac:dyDescent="0.2">
      <c r="D427" s="168" t="e">
        <f t="shared" si="10"/>
        <v>#REF!</v>
      </c>
      <c r="E427" s="139"/>
      <c r="F427" s="143" t="e">
        <f>INDEX(Tabelle1!A:A,_xlfn.AGGREGATE(14,6,ROW(Tabelle1!#REF!)/(Tabelle1!#REF!=L427),COUNTIF($L$3:L427,L427)),1)</f>
        <v>#REF!</v>
      </c>
      <c r="G427" s="139" t="e">
        <f>VLOOKUP(F427,Tabelle1!A:B,2,0)</f>
        <v>#REF!</v>
      </c>
      <c r="H427" s="139" t="e">
        <f>VLOOKUP(F427,Tabelle1!A:B,3,0)</f>
        <v>#REF!</v>
      </c>
      <c r="I427" s="139" t="e">
        <f>VLOOKUP(H427,'BSG-Kürzel'!C:D,2,0)</f>
        <v>#REF!</v>
      </c>
      <c r="J427" s="160" t="e">
        <f>VLOOKUP(F427,Tabelle1!A:B,20,0)</f>
        <v>#REF!</v>
      </c>
      <c r="K427" s="161" t="e">
        <f>VLOOKUP(F427,Tabelle1!A:B,21,0)</f>
        <v>#REF!</v>
      </c>
      <c r="L427" s="162" t="e">
        <f>_xlfn.AGGREGATE(14,6,Tabelle1!#REF!,ROW()-2)</f>
        <v>#REF!</v>
      </c>
      <c r="M427" s="162" t="e">
        <f>VLOOKUP(F427,Tabelle1!A:B,5,0)</f>
        <v>#REF!</v>
      </c>
    </row>
    <row r="428" spans="4:13" x14ac:dyDescent="0.2">
      <c r="D428" s="168" t="e">
        <f t="shared" si="10"/>
        <v>#REF!</v>
      </c>
      <c r="E428" s="139"/>
      <c r="F428" s="143" t="e">
        <f>INDEX(Tabelle1!A:A,_xlfn.AGGREGATE(14,6,ROW(Tabelle1!#REF!)/(Tabelle1!#REF!=L428),COUNTIF($L$3:L428,L428)),1)</f>
        <v>#REF!</v>
      </c>
      <c r="G428" s="139" t="e">
        <f>VLOOKUP(F428,Tabelle1!A:B,2,0)</f>
        <v>#REF!</v>
      </c>
      <c r="H428" s="139" t="e">
        <f>VLOOKUP(F428,Tabelle1!A:B,3,0)</f>
        <v>#REF!</v>
      </c>
      <c r="I428" s="139" t="e">
        <f>VLOOKUP(H428,'BSG-Kürzel'!C:D,2,0)</f>
        <v>#REF!</v>
      </c>
      <c r="J428" s="160" t="e">
        <f>VLOOKUP(F428,Tabelle1!A:B,20,0)</f>
        <v>#REF!</v>
      </c>
      <c r="K428" s="161" t="e">
        <f>VLOOKUP(F428,Tabelle1!A:B,21,0)</f>
        <v>#REF!</v>
      </c>
      <c r="L428" s="162" t="e">
        <f>_xlfn.AGGREGATE(14,6,Tabelle1!#REF!,ROW()-2)</f>
        <v>#REF!</v>
      </c>
      <c r="M428" s="162" t="e">
        <f>VLOOKUP(F428,Tabelle1!A:B,5,0)</f>
        <v>#REF!</v>
      </c>
    </row>
    <row r="429" spans="4:13" x14ac:dyDescent="0.2">
      <c r="D429" s="168" t="e">
        <f t="shared" ref="D429:D430" si="11">RANK(L429,L:L)</f>
        <v>#REF!</v>
      </c>
      <c r="E429" s="139"/>
      <c r="F429" s="143" t="e">
        <f>INDEX(Tabelle1!A:A,_xlfn.AGGREGATE(14,6,ROW(Tabelle1!#REF!)/(Tabelle1!#REF!=L429),COUNTIF($L$3:L429,L429)),1)</f>
        <v>#REF!</v>
      </c>
      <c r="G429" s="139" t="e">
        <f>VLOOKUP(F429,Tabelle1!A:B,2,0)</f>
        <v>#REF!</v>
      </c>
      <c r="H429" s="139" t="e">
        <f>VLOOKUP(F429,Tabelle1!A:B,3,0)</f>
        <v>#REF!</v>
      </c>
      <c r="I429" s="139" t="e">
        <f>VLOOKUP(H429,'BSG-Kürzel'!C:D,2,0)</f>
        <v>#REF!</v>
      </c>
      <c r="J429" s="160" t="e">
        <f>VLOOKUP(F429,Tabelle1!A:B,20,0)</f>
        <v>#REF!</v>
      </c>
      <c r="K429" s="161" t="e">
        <f>VLOOKUP(F429,Tabelle1!A:B,21,0)</f>
        <v>#REF!</v>
      </c>
      <c r="L429" s="162" t="e">
        <f>_xlfn.AGGREGATE(14,6,Tabelle1!#REF!,ROW()-2)</f>
        <v>#REF!</v>
      </c>
      <c r="M429" s="162" t="e">
        <f>VLOOKUP(F429,Tabelle1!A:B,5,0)</f>
        <v>#REF!</v>
      </c>
    </row>
    <row r="430" spans="4:13" x14ac:dyDescent="0.2">
      <c r="D430" s="168" t="e">
        <f t="shared" si="11"/>
        <v>#REF!</v>
      </c>
      <c r="E430" s="139"/>
      <c r="F430" s="143" t="e">
        <f>INDEX(Tabelle1!A:A,_xlfn.AGGREGATE(14,6,ROW(Tabelle1!#REF!)/(Tabelle1!#REF!=L430),COUNTIF($L$3:L430,L430)),1)</f>
        <v>#REF!</v>
      </c>
      <c r="G430" s="139" t="e">
        <f>VLOOKUP(F430,Tabelle1!A:B,2,0)</f>
        <v>#REF!</v>
      </c>
      <c r="H430" s="139" t="e">
        <f>VLOOKUP(F430,Tabelle1!A:B,3,0)</f>
        <v>#REF!</v>
      </c>
      <c r="I430" s="139" t="e">
        <f>VLOOKUP(H430,'BSG-Kürzel'!C:D,2,0)</f>
        <v>#REF!</v>
      </c>
      <c r="J430" s="160" t="e">
        <f>VLOOKUP(F430,Tabelle1!A:B,20,0)</f>
        <v>#REF!</v>
      </c>
      <c r="K430" s="161" t="e">
        <f>VLOOKUP(F430,Tabelle1!A:B,21,0)</f>
        <v>#REF!</v>
      </c>
      <c r="L430" s="162" t="e">
        <f>_xlfn.AGGREGATE(14,6,Tabelle1!#REF!,ROW()-2)</f>
        <v>#REF!</v>
      </c>
      <c r="M430" s="162" t="e">
        <f>VLOOKUP(F430,Tabelle1!A:B,5,0)</f>
        <v>#REF!</v>
      </c>
    </row>
    <row r="431" spans="4:13" x14ac:dyDescent="0.2">
      <c r="D431" s="168" t="e">
        <f t="shared" ref="D431:D437" si="12">RANK(L431,L:L)</f>
        <v>#REF!</v>
      </c>
      <c r="E431" s="139"/>
      <c r="F431" s="143" t="e">
        <f>INDEX(Tabelle1!A:A,_xlfn.AGGREGATE(14,6,ROW(Tabelle1!#REF!)/(Tabelle1!#REF!=L431),COUNTIF($L$3:L431,L431)),1)</f>
        <v>#REF!</v>
      </c>
      <c r="G431" s="139" t="e">
        <f>VLOOKUP(F431,Tabelle1!A:B,2,0)</f>
        <v>#REF!</v>
      </c>
      <c r="H431" s="139" t="e">
        <f>VLOOKUP(F431,Tabelle1!A:B,3,0)</f>
        <v>#REF!</v>
      </c>
      <c r="I431" s="139" t="e">
        <f>VLOOKUP(H431,'BSG-Kürzel'!C:D,2,0)</f>
        <v>#REF!</v>
      </c>
      <c r="J431" s="160" t="e">
        <f>VLOOKUP(F431,Tabelle1!A:B,20,0)</f>
        <v>#REF!</v>
      </c>
      <c r="K431" s="161" t="e">
        <f>VLOOKUP(F431,Tabelle1!A:B,21,0)</f>
        <v>#REF!</v>
      </c>
      <c r="L431" s="162" t="e">
        <f>_xlfn.AGGREGATE(14,6,Tabelle1!#REF!,ROW()-2)</f>
        <v>#REF!</v>
      </c>
      <c r="M431" s="162" t="e">
        <f>VLOOKUP(F431,Tabelle1!A:B,5,0)</f>
        <v>#REF!</v>
      </c>
    </row>
    <row r="432" spans="4:13" x14ac:dyDescent="0.2">
      <c r="D432" s="168" t="e">
        <f t="shared" si="12"/>
        <v>#REF!</v>
      </c>
      <c r="E432" s="139"/>
      <c r="F432" s="143" t="e">
        <f>INDEX(Tabelle1!A:A,_xlfn.AGGREGATE(14,6,ROW(Tabelle1!#REF!)/(Tabelle1!#REF!=L432),COUNTIF($L$3:L432,L432)),1)</f>
        <v>#REF!</v>
      </c>
      <c r="G432" s="139" t="e">
        <f>VLOOKUP(F432,Tabelle1!A:B,2,0)</f>
        <v>#REF!</v>
      </c>
      <c r="H432" s="139" t="e">
        <f>VLOOKUP(F432,Tabelle1!A:B,3,0)</f>
        <v>#REF!</v>
      </c>
      <c r="I432" s="139" t="e">
        <f>VLOOKUP(H432,'BSG-Kürzel'!C:D,2,0)</f>
        <v>#REF!</v>
      </c>
      <c r="J432" s="160" t="e">
        <f>VLOOKUP(F432,Tabelle1!A:B,20,0)</f>
        <v>#REF!</v>
      </c>
      <c r="K432" s="161" t="e">
        <f>VLOOKUP(F432,Tabelle1!A:B,21,0)</f>
        <v>#REF!</v>
      </c>
      <c r="L432" s="162" t="e">
        <f>_xlfn.AGGREGATE(14,6,Tabelle1!#REF!,ROW()-2)</f>
        <v>#REF!</v>
      </c>
      <c r="M432" s="162" t="e">
        <f>VLOOKUP(F432,Tabelle1!A:B,5,0)</f>
        <v>#REF!</v>
      </c>
    </row>
    <row r="433" spans="4:13" x14ac:dyDescent="0.2">
      <c r="D433" s="168" t="e">
        <f t="shared" si="12"/>
        <v>#REF!</v>
      </c>
      <c r="E433" s="139"/>
      <c r="F433" s="143" t="e">
        <f>INDEX(Tabelle1!A:A,_xlfn.AGGREGATE(14,6,ROW(Tabelle1!#REF!)/(Tabelle1!#REF!=L433),COUNTIF($L$3:L433,L433)),1)</f>
        <v>#REF!</v>
      </c>
      <c r="G433" s="139" t="e">
        <f>VLOOKUP(F433,Tabelle1!A:B,2,0)</f>
        <v>#REF!</v>
      </c>
      <c r="H433" s="139" t="e">
        <f>VLOOKUP(F433,Tabelle1!A:B,3,0)</f>
        <v>#REF!</v>
      </c>
      <c r="I433" s="139" t="e">
        <f>VLOOKUP(H433,'BSG-Kürzel'!C:D,2,0)</f>
        <v>#REF!</v>
      </c>
      <c r="J433" s="160" t="e">
        <f>VLOOKUP(F433,Tabelle1!A:B,20,0)</f>
        <v>#REF!</v>
      </c>
      <c r="K433" s="161" t="e">
        <f>VLOOKUP(F433,Tabelle1!A:B,21,0)</f>
        <v>#REF!</v>
      </c>
      <c r="L433" s="162" t="e">
        <f>_xlfn.AGGREGATE(14,6,Tabelle1!#REF!,ROW()-2)</f>
        <v>#REF!</v>
      </c>
      <c r="M433" s="162" t="e">
        <f>VLOOKUP(F433,Tabelle1!A:B,5,0)</f>
        <v>#REF!</v>
      </c>
    </row>
    <row r="434" spans="4:13" x14ac:dyDescent="0.2">
      <c r="D434" s="168" t="e">
        <f t="shared" si="12"/>
        <v>#REF!</v>
      </c>
      <c r="E434" s="139"/>
      <c r="F434" s="143" t="e">
        <f>INDEX(Tabelle1!A:A,_xlfn.AGGREGATE(14,6,ROW(Tabelle1!#REF!)/(Tabelle1!#REF!=L434),COUNTIF($L$3:L434,L434)),1)</f>
        <v>#REF!</v>
      </c>
      <c r="G434" s="139" t="e">
        <f>VLOOKUP(F434,Tabelle1!A:B,2,0)</f>
        <v>#REF!</v>
      </c>
      <c r="H434" s="139" t="e">
        <f>VLOOKUP(F434,Tabelle1!A:B,3,0)</f>
        <v>#REF!</v>
      </c>
      <c r="I434" s="139" t="e">
        <f>VLOOKUP(H434,'BSG-Kürzel'!C:D,2,0)</f>
        <v>#REF!</v>
      </c>
      <c r="J434" s="160" t="e">
        <f>VLOOKUP(F434,Tabelle1!A:B,20,0)</f>
        <v>#REF!</v>
      </c>
      <c r="K434" s="161" t="e">
        <f>VLOOKUP(F434,Tabelle1!A:B,21,0)</f>
        <v>#REF!</v>
      </c>
      <c r="L434" s="162" t="e">
        <f>_xlfn.AGGREGATE(14,6,Tabelle1!#REF!,ROW()-2)</f>
        <v>#REF!</v>
      </c>
      <c r="M434" s="162" t="e">
        <f>VLOOKUP(F434,Tabelle1!A:B,5,0)</f>
        <v>#REF!</v>
      </c>
    </row>
    <row r="435" spans="4:13" x14ac:dyDescent="0.2">
      <c r="D435" s="168" t="e">
        <f t="shared" si="12"/>
        <v>#REF!</v>
      </c>
      <c r="E435" s="139"/>
      <c r="F435" s="143" t="e">
        <f>INDEX(Tabelle1!A:A,_xlfn.AGGREGATE(14,6,ROW(Tabelle1!#REF!)/(Tabelle1!#REF!=L435),COUNTIF($L$3:L435,L435)),1)</f>
        <v>#REF!</v>
      </c>
      <c r="G435" s="139" t="e">
        <f>VLOOKUP(F435,Tabelle1!A:B,2,0)</f>
        <v>#REF!</v>
      </c>
      <c r="H435" s="139" t="e">
        <f>VLOOKUP(F435,Tabelle1!A:B,3,0)</f>
        <v>#REF!</v>
      </c>
      <c r="I435" s="139" t="e">
        <f>VLOOKUP(H435,'BSG-Kürzel'!C:D,2,0)</f>
        <v>#REF!</v>
      </c>
      <c r="J435" s="160" t="e">
        <f>VLOOKUP(F435,Tabelle1!A:B,20,0)</f>
        <v>#REF!</v>
      </c>
      <c r="K435" s="161" t="e">
        <f>VLOOKUP(F435,Tabelle1!A:B,21,0)</f>
        <v>#REF!</v>
      </c>
      <c r="L435" s="162" t="e">
        <f>_xlfn.AGGREGATE(14,6,Tabelle1!#REF!,ROW()-2)</f>
        <v>#REF!</v>
      </c>
      <c r="M435" s="162" t="e">
        <f>VLOOKUP(F435,Tabelle1!A:B,5,0)</f>
        <v>#REF!</v>
      </c>
    </row>
    <row r="436" spans="4:13" x14ac:dyDescent="0.2">
      <c r="D436" s="168" t="e">
        <f t="shared" si="12"/>
        <v>#REF!</v>
      </c>
      <c r="E436" s="139"/>
      <c r="F436" s="143" t="e">
        <f>INDEX(Tabelle1!A:A,_xlfn.AGGREGATE(14,6,ROW(Tabelle1!#REF!)/(Tabelle1!#REF!=L436),COUNTIF($L$3:L436,L436)),1)</f>
        <v>#REF!</v>
      </c>
      <c r="G436" s="139" t="e">
        <f>VLOOKUP(F436,Tabelle1!A:B,2,0)</f>
        <v>#REF!</v>
      </c>
      <c r="H436" s="139" t="e">
        <f>VLOOKUP(F436,Tabelle1!A:B,3,0)</f>
        <v>#REF!</v>
      </c>
      <c r="I436" s="139" t="e">
        <f>VLOOKUP(H436,'BSG-Kürzel'!C:D,2,0)</f>
        <v>#REF!</v>
      </c>
      <c r="J436" s="160" t="e">
        <f>VLOOKUP(F436,Tabelle1!A:B,20,0)</f>
        <v>#REF!</v>
      </c>
      <c r="K436" s="161" t="e">
        <f>VLOOKUP(F436,Tabelle1!A:B,21,0)</f>
        <v>#REF!</v>
      </c>
      <c r="L436" s="162" t="e">
        <f>_xlfn.AGGREGATE(14,6,Tabelle1!#REF!,ROW()-2)</f>
        <v>#REF!</v>
      </c>
      <c r="M436" s="162" t="e">
        <f>VLOOKUP(F436,Tabelle1!A:B,5,0)</f>
        <v>#REF!</v>
      </c>
    </row>
    <row r="437" spans="4:13" x14ac:dyDescent="0.2">
      <c r="D437" s="168" t="e">
        <f t="shared" si="12"/>
        <v>#REF!</v>
      </c>
      <c r="E437" s="139"/>
      <c r="F437" s="143" t="e">
        <f>INDEX(Tabelle1!A:A,_xlfn.AGGREGATE(14,6,ROW(Tabelle1!#REF!)/(Tabelle1!#REF!=L437),COUNTIF($L$3:L437,L437)),1)</f>
        <v>#REF!</v>
      </c>
      <c r="G437" s="139" t="e">
        <f>VLOOKUP(F437,Tabelle1!A:B,2,0)</f>
        <v>#REF!</v>
      </c>
      <c r="H437" s="139" t="e">
        <f>VLOOKUP(F437,Tabelle1!A:B,3,0)</f>
        <v>#REF!</v>
      </c>
      <c r="I437" s="139" t="e">
        <f>VLOOKUP(H437,'BSG-Kürzel'!C:D,2,0)</f>
        <v>#REF!</v>
      </c>
      <c r="J437" s="160" t="e">
        <f>VLOOKUP(F437,Tabelle1!A:B,20,0)</f>
        <v>#REF!</v>
      </c>
      <c r="K437" s="161" t="e">
        <f>VLOOKUP(F437,Tabelle1!A:B,21,0)</f>
        <v>#REF!</v>
      </c>
      <c r="L437" s="162" t="e">
        <f>_xlfn.AGGREGATE(14,6,Tabelle1!#REF!,ROW()-2)</f>
        <v>#REF!</v>
      </c>
      <c r="M437" s="162" t="e">
        <f>VLOOKUP(F437,Tabelle1!A:B,5,0)</f>
        <v>#REF!</v>
      </c>
    </row>
    <row r="438" spans="4:13" x14ac:dyDescent="0.2">
      <c r="D438" s="168" t="e">
        <f t="shared" ref="D438:D439" si="13">RANK(L438,L:L)</f>
        <v>#REF!</v>
      </c>
      <c r="E438" s="139"/>
      <c r="F438" s="143" t="e">
        <f>INDEX(Tabelle1!A:A,_xlfn.AGGREGATE(14,6,ROW(Tabelle1!#REF!)/(Tabelle1!#REF!=L438),COUNTIF($L$3:L438,L438)),1)</f>
        <v>#REF!</v>
      </c>
      <c r="G438" s="139" t="e">
        <f>VLOOKUP(F438,Tabelle1!A:B,2,0)</f>
        <v>#REF!</v>
      </c>
      <c r="H438" s="139" t="e">
        <f>VLOOKUP(F438,Tabelle1!A:B,3,0)</f>
        <v>#REF!</v>
      </c>
      <c r="I438" s="139" t="e">
        <f>VLOOKUP(H438,'BSG-Kürzel'!C:D,2,0)</f>
        <v>#REF!</v>
      </c>
      <c r="J438" s="160" t="e">
        <f>VLOOKUP(F438,Tabelle1!A:B,20,0)</f>
        <v>#REF!</v>
      </c>
      <c r="K438" s="161" t="e">
        <f>VLOOKUP(F438,Tabelle1!A:B,21,0)</f>
        <v>#REF!</v>
      </c>
      <c r="L438" s="162" t="e">
        <f>_xlfn.AGGREGATE(14,6,Tabelle1!#REF!,ROW()-2)</f>
        <v>#REF!</v>
      </c>
      <c r="M438" s="162" t="e">
        <f>VLOOKUP(F438,Tabelle1!A:B,5,0)</f>
        <v>#REF!</v>
      </c>
    </row>
    <row r="439" spans="4:13" x14ac:dyDescent="0.2">
      <c r="D439" s="168" t="e">
        <f t="shared" si="13"/>
        <v>#REF!</v>
      </c>
      <c r="E439" s="139"/>
      <c r="F439" s="143" t="e">
        <f>INDEX(Tabelle1!A:A,_xlfn.AGGREGATE(14,6,ROW(Tabelle1!#REF!)/(Tabelle1!#REF!=L439),COUNTIF($L$3:L439,L439)),1)</f>
        <v>#REF!</v>
      </c>
      <c r="G439" s="139" t="e">
        <f>VLOOKUP(F439,Tabelle1!A:B,2,0)</f>
        <v>#REF!</v>
      </c>
      <c r="H439" s="139" t="e">
        <f>VLOOKUP(F439,Tabelle1!A:B,3,0)</f>
        <v>#REF!</v>
      </c>
      <c r="I439" s="139" t="e">
        <f>VLOOKUP(H439,'BSG-Kürzel'!C:D,2,0)</f>
        <v>#REF!</v>
      </c>
      <c r="J439" s="160" t="e">
        <f>VLOOKUP(F439,Tabelle1!A:B,20,0)</f>
        <v>#REF!</v>
      </c>
      <c r="K439" s="161" t="e">
        <f>VLOOKUP(F439,Tabelle1!A:B,21,0)</f>
        <v>#REF!</v>
      </c>
      <c r="L439" s="162" t="e">
        <f>_xlfn.AGGREGATE(14,6,Tabelle1!#REF!,ROW()-2)</f>
        <v>#REF!</v>
      </c>
      <c r="M439" s="162" t="e">
        <f>VLOOKUP(F439,Tabelle1!A:B,5,0)</f>
        <v>#REF!</v>
      </c>
    </row>
    <row r="440" spans="4:13" x14ac:dyDescent="0.2">
      <c r="D440" s="168" t="e">
        <f t="shared" ref="D440" si="14">RANK(L440,L:L)</f>
        <v>#REF!</v>
      </c>
      <c r="E440" s="139"/>
      <c r="F440" s="143" t="e">
        <f>INDEX(Tabelle1!A:A,_xlfn.AGGREGATE(14,6,ROW(Tabelle1!#REF!)/(Tabelle1!#REF!=L440),COUNTIF($L$3:L440,L440)),1)</f>
        <v>#REF!</v>
      </c>
      <c r="G440" s="139" t="e">
        <f>VLOOKUP(F440,Tabelle1!A:B,2,0)</f>
        <v>#REF!</v>
      </c>
      <c r="H440" s="139" t="e">
        <f>VLOOKUP(F440,Tabelle1!A:B,3,0)</f>
        <v>#REF!</v>
      </c>
      <c r="I440" s="139" t="e">
        <f>VLOOKUP(H440,'BSG-Kürzel'!C:D,2,0)</f>
        <v>#REF!</v>
      </c>
      <c r="J440" s="160" t="e">
        <f>VLOOKUP(F440,Tabelle1!A:B,20,0)</f>
        <v>#REF!</v>
      </c>
      <c r="K440" s="161" t="e">
        <f>VLOOKUP(F440,Tabelle1!A:B,21,0)</f>
        <v>#REF!</v>
      </c>
      <c r="L440" s="162" t="e">
        <f>_xlfn.AGGREGATE(14,6,Tabelle1!#REF!,ROW()-2)</f>
        <v>#REF!</v>
      </c>
      <c r="M440" s="162" t="e">
        <f>VLOOKUP(F440,Tabelle1!A:B,5,0)</f>
        <v>#REF!</v>
      </c>
    </row>
    <row r="441" spans="4:13" x14ac:dyDescent="0.2">
      <c r="D441" s="168" t="e">
        <f t="shared" ref="D441" si="15">RANK(L441,L:L)</f>
        <v>#REF!</v>
      </c>
      <c r="E441" s="139"/>
      <c r="F441" s="143" t="e">
        <f>INDEX(Tabelle1!A:A,_xlfn.AGGREGATE(14,6,ROW(Tabelle1!#REF!)/(Tabelle1!#REF!=L441),COUNTIF($L$3:L441,L441)),1)</f>
        <v>#REF!</v>
      </c>
      <c r="G441" s="139" t="e">
        <f>VLOOKUP(F441,Tabelle1!A:B,2,0)</f>
        <v>#REF!</v>
      </c>
      <c r="H441" s="139" t="e">
        <f>VLOOKUP(F441,Tabelle1!A:B,3,0)</f>
        <v>#REF!</v>
      </c>
      <c r="I441" s="139" t="e">
        <f>VLOOKUP(H441,'BSG-Kürzel'!C:D,2,0)</f>
        <v>#REF!</v>
      </c>
      <c r="J441" s="160" t="e">
        <f>VLOOKUP(F441,Tabelle1!A:B,20,0)</f>
        <v>#REF!</v>
      </c>
      <c r="K441" s="161" t="e">
        <f>VLOOKUP(F441,Tabelle1!A:B,21,0)</f>
        <v>#REF!</v>
      </c>
      <c r="L441" s="162" t="e">
        <f>_xlfn.AGGREGATE(14,6,Tabelle1!#REF!,ROW()-2)</f>
        <v>#REF!</v>
      </c>
      <c r="M441" s="162" t="e">
        <f>VLOOKUP(F441,Tabelle1!A:B,5,0)</f>
        <v>#REF!</v>
      </c>
    </row>
    <row r="442" spans="4:13" x14ac:dyDescent="0.2">
      <c r="D442" s="168" t="e">
        <f t="shared" ref="D442:D443" si="16">RANK(L442,L:L)</f>
        <v>#REF!</v>
      </c>
      <c r="E442" s="139"/>
      <c r="F442" s="143" t="e">
        <f>INDEX(Tabelle1!A:A,_xlfn.AGGREGATE(14,6,ROW(Tabelle1!#REF!)/(Tabelle1!#REF!=L442),COUNTIF($L$3:L442,L442)),1)</f>
        <v>#REF!</v>
      </c>
      <c r="G442" s="139" t="e">
        <f>VLOOKUP(F442,Tabelle1!A:B,2,0)</f>
        <v>#REF!</v>
      </c>
      <c r="H442" s="139" t="e">
        <f>VLOOKUP(F442,Tabelle1!A:B,3,0)</f>
        <v>#REF!</v>
      </c>
      <c r="I442" s="139" t="e">
        <f>VLOOKUP(H442,'BSG-Kürzel'!C:D,2,0)</f>
        <v>#REF!</v>
      </c>
      <c r="J442" s="160" t="e">
        <f>VLOOKUP(F442,Tabelle1!A:B,20,0)</f>
        <v>#REF!</v>
      </c>
      <c r="K442" s="161" t="e">
        <f>VLOOKUP(F442,Tabelle1!A:B,21,0)</f>
        <v>#REF!</v>
      </c>
      <c r="L442" s="162" t="e">
        <f>_xlfn.AGGREGATE(14,6,Tabelle1!#REF!,ROW()-2)</f>
        <v>#REF!</v>
      </c>
      <c r="M442" s="162" t="e">
        <f>VLOOKUP(F442,Tabelle1!A:B,5,0)</f>
        <v>#REF!</v>
      </c>
    </row>
    <row r="443" spans="4:13" x14ac:dyDescent="0.2">
      <c r="D443" s="168" t="e">
        <f t="shared" si="16"/>
        <v>#REF!</v>
      </c>
      <c r="E443" s="139"/>
      <c r="F443" s="143" t="e">
        <f>INDEX(Tabelle1!A:A,_xlfn.AGGREGATE(14,6,ROW(Tabelle1!#REF!)/(Tabelle1!#REF!=L443),COUNTIF($L$3:L443,L443)),1)</f>
        <v>#REF!</v>
      </c>
      <c r="G443" s="139" t="e">
        <f>VLOOKUP(F443,Tabelle1!A:B,2,0)</f>
        <v>#REF!</v>
      </c>
      <c r="H443" s="139" t="e">
        <f>VLOOKUP(F443,Tabelle1!A:B,3,0)</f>
        <v>#REF!</v>
      </c>
      <c r="I443" s="139" t="e">
        <f>VLOOKUP(H443,'BSG-Kürzel'!C:D,2,0)</f>
        <v>#REF!</v>
      </c>
      <c r="J443" s="160" t="e">
        <f>VLOOKUP(F443,Tabelle1!A:B,20,0)</f>
        <v>#REF!</v>
      </c>
      <c r="K443" s="161" t="e">
        <f>VLOOKUP(F443,Tabelle1!A:B,21,0)</f>
        <v>#REF!</v>
      </c>
      <c r="L443" s="162" t="e">
        <f>_xlfn.AGGREGATE(14,6,Tabelle1!#REF!,ROW()-2)</f>
        <v>#REF!</v>
      </c>
      <c r="M443" s="162" t="e">
        <f>VLOOKUP(F443,Tabelle1!A:B,5,0)</f>
        <v>#REF!</v>
      </c>
    </row>
    <row r="444" spans="4:13" x14ac:dyDescent="0.2">
      <c r="D444" s="168" t="e">
        <f t="shared" ref="D444:D446" si="17">RANK(L444,L:L)</f>
        <v>#REF!</v>
      </c>
      <c r="E444" s="139"/>
      <c r="F444" s="143" t="e">
        <f>INDEX(Tabelle1!A:A,_xlfn.AGGREGATE(14,6,ROW(Tabelle1!#REF!)/(Tabelle1!#REF!=L444),COUNTIF($L$3:L444,L444)),1)</f>
        <v>#REF!</v>
      </c>
      <c r="G444" s="139" t="e">
        <f>VLOOKUP(F444,Tabelle1!A:B,2,0)</f>
        <v>#REF!</v>
      </c>
      <c r="H444" s="139" t="e">
        <f>VLOOKUP(F444,Tabelle1!A:B,3,0)</f>
        <v>#REF!</v>
      </c>
      <c r="I444" s="139" t="e">
        <f>VLOOKUP(H444,'BSG-Kürzel'!C:D,2,0)</f>
        <v>#REF!</v>
      </c>
      <c r="J444" s="160" t="e">
        <f>VLOOKUP(F444,Tabelle1!A:B,20,0)</f>
        <v>#REF!</v>
      </c>
      <c r="K444" s="161" t="e">
        <f>VLOOKUP(F444,Tabelle1!A:B,21,0)</f>
        <v>#REF!</v>
      </c>
      <c r="L444" s="162" t="e">
        <f>_xlfn.AGGREGATE(14,6,Tabelle1!#REF!,ROW()-2)</f>
        <v>#REF!</v>
      </c>
      <c r="M444" s="162" t="e">
        <f>VLOOKUP(F444,Tabelle1!A:B,5,0)</f>
        <v>#REF!</v>
      </c>
    </row>
    <row r="445" spans="4:13" x14ac:dyDescent="0.2">
      <c r="D445" s="168" t="e">
        <f t="shared" si="17"/>
        <v>#REF!</v>
      </c>
      <c r="E445" s="139"/>
      <c r="F445" s="143" t="e">
        <f>INDEX(Tabelle1!A:A,_xlfn.AGGREGATE(14,6,ROW(Tabelle1!#REF!)/(Tabelle1!#REF!=L445),COUNTIF($L$3:L445,L445)),1)</f>
        <v>#REF!</v>
      </c>
      <c r="G445" s="139" t="e">
        <f>VLOOKUP(F445,Tabelle1!A:B,2,0)</f>
        <v>#REF!</v>
      </c>
      <c r="H445" s="139" t="e">
        <f>VLOOKUP(F445,Tabelle1!A:B,3,0)</f>
        <v>#REF!</v>
      </c>
      <c r="I445" s="139" t="e">
        <f>VLOOKUP(H445,'BSG-Kürzel'!C:D,2,0)</f>
        <v>#REF!</v>
      </c>
      <c r="J445" s="160" t="e">
        <f>VLOOKUP(F445,Tabelle1!A:B,20,0)</f>
        <v>#REF!</v>
      </c>
      <c r="K445" s="161" t="e">
        <f>VLOOKUP(F445,Tabelle1!A:B,21,0)</f>
        <v>#REF!</v>
      </c>
      <c r="L445" s="162" t="e">
        <f>_xlfn.AGGREGATE(14,6,Tabelle1!#REF!,ROW()-2)</f>
        <v>#REF!</v>
      </c>
      <c r="M445" s="162" t="e">
        <f>VLOOKUP(F445,Tabelle1!A:B,5,0)</f>
        <v>#REF!</v>
      </c>
    </row>
    <row r="446" spans="4:13" x14ac:dyDescent="0.2">
      <c r="D446" s="168" t="e">
        <f t="shared" si="17"/>
        <v>#REF!</v>
      </c>
      <c r="E446" s="139"/>
      <c r="F446" s="143" t="e">
        <f>INDEX(Tabelle1!A:A,_xlfn.AGGREGATE(14,6,ROW(Tabelle1!#REF!)/(Tabelle1!#REF!=L446),COUNTIF($L$3:L446,L446)),1)</f>
        <v>#REF!</v>
      </c>
      <c r="G446" s="139" t="e">
        <f>VLOOKUP(F446,Tabelle1!A:B,2,0)</f>
        <v>#REF!</v>
      </c>
      <c r="H446" s="139" t="e">
        <f>VLOOKUP(F446,Tabelle1!A:B,3,0)</f>
        <v>#REF!</v>
      </c>
      <c r="I446" s="139" t="e">
        <f>VLOOKUP(H446,'BSG-Kürzel'!C:D,2,0)</f>
        <v>#REF!</v>
      </c>
      <c r="J446" s="160" t="e">
        <f>VLOOKUP(F446,Tabelle1!A:B,20,0)</f>
        <v>#REF!</v>
      </c>
      <c r="K446" s="161" t="e">
        <f>VLOOKUP(F446,Tabelle1!A:B,21,0)</f>
        <v>#REF!</v>
      </c>
      <c r="L446" s="162" t="e">
        <f>_xlfn.AGGREGATE(14,6,Tabelle1!#REF!,ROW()-2)</f>
        <v>#REF!</v>
      </c>
      <c r="M446" s="162" t="e">
        <f>VLOOKUP(F446,Tabelle1!A:B,5,0)</f>
        <v>#REF!</v>
      </c>
    </row>
    <row r="447" spans="4:13" x14ac:dyDescent="0.2">
      <c r="D447" s="168" t="e">
        <f t="shared" ref="D447" si="18">RANK(L447,L:L)</f>
        <v>#REF!</v>
      </c>
      <c r="E447" s="139"/>
      <c r="F447" s="143" t="e">
        <f>INDEX(Tabelle1!A:A,_xlfn.AGGREGATE(14,6,ROW(Tabelle1!#REF!)/(Tabelle1!#REF!=L447),COUNTIF($L$3:L447,L447)),1)</f>
        <v>#REF!</v>
      </c>
      <c r="G447" s="139" t="e">
        <f>VLOOKUP(F447,Tabelle1!A:B,2,0)</f>
        <v>#REF!</v>
      </c>
      <c r="H447" s="139" t="e">
        <f>VLOOKUP(F447,Tabelle1!A:B,3,0)</f>
        <v>#REF!</v>
      </c>
      <c r="I447" s="139" t="e">
        <f>VLOOKUP(H447,'BSG-Kürzel'!C:D,2,0)</f>
        <v>#REF!</v>
      </c>
      <c r="J447" s="160" t="e">
        <f>VLOOKUP(F447,Tabelle1!A:B,20,0)</f>
        <v>#REF!</v>
      </c>
      <c r="K447" s="161" t="e">
        <f>VLOOKUP(F447,Tabelle1!A:B,21,0)</f>
        <v>#REF!</v>
      </c>
      <c r="L447" s="162" t="e">
        <f>_xlfn.AGGREGATE(14,6,Tabelle1!#REF!,ROW()-2)</f>
        <v>#REF!</v>
      </c>
      <c r="M447" s="162" t="e">
        <f>VLOOKUP(F447,Tabelle1!A:B,5,0)</f>
        <v>#REF!</v>
      </c>
    </row>
    <row r="448" spans="4:13" x14ac:dyDescent="0.2">
      <c r="D448" s="168" t="e">
        <f t="shared" ref="D448:D450" si="19">RANK(L448,L:L)</f>
        <v>#REF!</v>
      </c>
      <c r="E448" s="139"/>
      <c r="F448" s="143" t="e">
        <f>INDEX(Tabelle1!A:A,_xlfn.AGGREGATE(14,6,ROW(Tabelle1!#REF!)/(Tabelle1!#REF!=L448),COUNTIF($L$3:L448,L448)),1)</f>
        <v>#REF!</v>
      </c>
      <c r="G448" s="139" t="e">
        <f>VLOOKUP(F448,Tabelle1!A:B,2,0)</f>
        <v>#REF!</v>
      </c>
      <c r="H448" s="139" t="e">
        <f>VLOOKUP(F448,Tabelle1!A:B,3,0)</f>
        <v>#REF!</v>
      </c>
      <c r="I448" s="139" t="e">
        <f>VLOOKUP(H448,'BSG-Kürzel'!C:D,2,0)</f>
        <v>#REF!</v>
      </c>
      <c r="J448" s="160" t="e">
        <f>VLOOKUP(F448,Tabelle1!A:B,20,0)</f>
        <v>#REF!</v>
      </c>
      <c r="K448" s="161" t="e">
        <f>VLOOKUP(F448,Tabelle1!A:B,21,0)</f>
        <v>#REF!</v>
      </c>
      <c r="L448" s="162" t="e">
        <f>_xlfn.AGGREGATE(14,6,Tabelle1!#REF!,ROW()-2)</f>
        <v>#REF!</v>
      </c>
      <c r="M448" s="162" t="e">
        <f>VLOOKUP(F448,Tabelle1!A:B,5,0)</f>
        <v>#REF!</v>
      </c>
    </row>
    <row r="449" spans="4:13" x14ac:dyDescent="0.2">
      <c r="D449" s="168" t="e">
        <f t="shared" si="19"/>
        <v>#REF!</v>
      </c>
      <c r="E449" s="139"/>
      <c r="F449" s="143" t="e">
        <f>INDEX(Tabelle1!A:A,_xlfn.AGGREGATE(14,6,ROW(Tabelle1!#REF!)/(Tabelle1!#REF!=L449),COUNTIF($L$3:L449,L449)),1)</f>
        <v>#REF!</v>
      </c>
      <c r="G449" s="139" t="e">
        <f>VLOOKUP(F449,Tabelle1!A:B,2,0)</f>
        <v>#REF!</v>
      </c>
      <c r="H449" s="139" t="e">
        <f>VLOOKUP(F449,Tabelle1!A:B,3,0)</f>
        <v>#REF!</v>
      </c>
      <c r="I449" s="139" t="e">
        <f>VLOOKUP(H449,'BSG-Kürzel'!C:D,2,0)</f>
        <v>#REF!</v>
      </c>
      <c r="J449" s="160" t="e">
        <f>VLOOKUP(F449,Tabelle1!A:B,20,0)</f>
        <v>#REF!</v>
      </c>
      <c r="K449" s="161" t="e">
        <f>VLOOKUP(F449,Tabelle1!A:B,21,0)</f>
        <v>#REF!</v>
      </c>
      <c r="L449" s="162" t="e">
        <f>_xlfn.AGGREGATE(14,6,Tabelle1!#REF!,ROW()-2)</f>
        <v>#REF!</v>
      </c>
      <c r="M449" s="162" t="e">
        <f>VLOOKUP(F449,Tabelle1!A:B,5,0)</f>
        <v>#REF!</v>
      </c>
    </row>
    <row r="450" spans="4:13" x14ac:dyDescent="0.2">
      <c r="D450" s="168" t="e">
        <f t="shared" si="19"/>
        <v>#REF!</v>
      </c>
      <c r="E450" s="139"/>
      <c r="F450" s="143" t="e">
        <f>INDEX(Tabelle1!A:A,_xlfn.AGGREGATE(14,6,ROW(Tabelle1!#REF!)/(Tabelle1!#REF!=L450),COUNTIF($L$3:L450,L450)),1)</f>
        <v>#REF!</v>
      </c>
      <c r="G450" s="139" t="e">
        <f>VLOOKUP(F450,Tabelle1!A:B,2,0)</f>
        <v>#REF!</v>
      </c>
      <c r="H450" s="139" t="e">
        <f>VLOOKUP(F450,Tabelle1!A:B,3,0)</f>
        <v>#REF!</v>
      </c>
      <c r="I450" s="139" t="e">
        <f>VLOOKUP(H450,'BSG-Kürzel'!C:D,2,0)</f>
        <v>#REF!</v>
      </c>
      <c r="J450" s="160" t="e">
        <f>VLOOKUP(F450,Tabelle1!A:B,20,0)</f>
        <v>#REF!</v>
      </c>
      <c r="K450" s="161" t="e">
        <f>VLOOKUP(F450,Tabelle1!A:B,21,0)</f>
        <v>#REF!</v>
      </c>
      <c r="L450" s="162" t="e">
        <f>_xlfn.AGGREGATE(14,6,Tabelle1!#REF!,ROW()-2)</f>
        <v>#REF!</v>
      </c>
      <c r="M450" s="162" t="e">
        <f>VLOOKUP(F450,Tabelle1!A:B,5,0)</f>
        <v>#REF!</v>
      </c>
    </row>
    <row r="451" spans="4:13" x14ac:dyDescent="0.2">
      <c r="D451" s="168" t="e">
        <f t="shared" ref="D451" si="20">RANK(L451,L:L)</f>
        <v>#REF!</v>
      </c>
      <c r="E451" s="139"/>
      <c r="F451" s="143" t="e">
        <f>INDEX(Tabelle1!A:A,_xlfn.AGGREGATE(14,6,ROW(Tabelle1!#REF!)/(Tabelle1!#REF!=L451),COUNTIF($L$3:L451,L451)),1)</f>
        <v>#REF!</v>
      </c>
      <c r="G451" s="139" t="e">
        <f>VLOOKUP(F451,Tabelle1!A:B,2,0)</f>
        <v>#REF!</v>
      </c>
      <c r="H451" s="139" t="e">
        <f>VLOOKUP(F451,Tabelle1!A:B,3,0)</f>
        <v>#REF!</v>
      </c>
      <c r="I451" s="139" t="e">
        <f>VLOOKUP(H451,'BSG-Kürzel'!C:D,2,0)</f>
        <v>#REF!</v>
      </c>
      <c r="J451" s="160" t="e">
        <f>VLOOKUP(F451,Tabelle1!A:B,20,0)</f>
        <v>#REF!</v>
      </c>
      <c r="K451" s="161" t="e">
        <f>VLOOKUP(F451,Tabelle1!A:B,21,0)</f>
        <v>#REF!</v>
      </c>
      <c r="L451" s="162" t="e">
        <f>_xlfn.AGGREGATE(14,6,Tabelle1!#REF!,ROW()-2)</f>
        <v>#REF!</v>
      </c>
      <c r="M451" s="162" t="e">
        <f>VLOOKUP(F451,Tabelle1!A:B,5,0)</f>
        <v>#REF!</v>
      </c>
    </row>
  </sheetData>
  <sortState xmlns:xlrd2="http://schemas.microsoft.com/office/spreadsheetml/2017/richdata2" ref="D3:M234">
    <sortCondition ref="K3:K234"/>
  </sortState>
  <mergeCells count="6">
    <mergeCell ref="A28:B28"/>
    <mergeCell ref="A3:B3"/>
    <mergeCell ref="A4:B4"/>
    <mergeCell ref="D1:M1"/>
    <mergeCell ref="A1:B1"/>
    <mergeCell ref="A26:B26"/>
  </mergeCells>
  <phoneticPr fontId="13" type="noConversion"/>
  <conditionalFormatting sqref="A1 A2:B13 B17:B22 A28 A29:B29 A31:B47 A49:B1048576">
    <cfRule type="cellIs" dxfId="14" priority="5" operator="equal">
      <formula>0</formula>
    </cfRule>
  </conditionalFormatting>
  <conditionalFormatting sqref="A26:B26">
    <cfRule type="cellIs" dxfId="13" priority="3" operator="equal">
      <formula>0</formula>
    </cfRule>
  </conditionalFormatting>
  <conditionalFormatting sqref="B14 A14:A15">
    <cfRule type="cellIs" dxfId="12" priority="2" operator="equal">
      <formula>0</formula>
    </cfRule>
  </conditionalFormatting>
  <conditionalFormatting sqref="B24 A24:A25">
    <cfRule type="cellIs" dxfId="11" priority="1" operator="equal">
      <formula>0</formula>
    </cfRule>
  </conditionalFormatting>
  <conditionalFormatting sqref="D2:K2 M2 O2:XFD2 H3:K3 M3:XFD3 D3:F451 H4:XFD451 D452:XFD1048576">
    <cfRule type="containsErrors" dxfId="10" priority="14">
      <formula>ISERROR(D2)</formula>
    </cfRule>
  </conditionalFormatting>
  <conditionalFormatting sqref="J2">
    <cfRule type="cellIs" dxfId="9" priority="18" stopIfTrue="1" operator="equal">
      <formula>0</formula>
    </cfRule>
  </conditionalFormatting>
  <conditionalFormatting sqref="L2:L3">
    <cfRule type="containsErrors" dxfId="8" priority="8">
      <formula>ISERROR(L2)</formula>
    </cfRule>
  </conditionalFormatting>
  <pageMargins left="0.70866141732283472" right="0.70866141732283472" top="0.78740157480314965" bottom="0.78740157480314965" header="0.31496062992125984" footer="0.31496062992125984"/>
  <pageSetup paperSize="9" fitToHeight="25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C47C5-D65B-46A9-B369-C0F834E5FC74}">
  <sheetPr codeName="Tabelle6">
    <pageSetUpPr fitToPage="1"/>
  </sheetPr>
  <dimension ref="A1:S167"/>
  <sheetViews>
    <sheetView workbookViewId="0">
      <pane ySplit="2" topLeftCell="A146" activePane="bottomLeft" state="frozen"/>
      <selection pane="bottomLeft" sqref="A1:XFD1048576"/>
    </sheetView>
  </sheetViews>
  <sheetFormatPr baseColWidth="10" defaultRowHeight="12.75" x14ac:dyDescent="0.2"/>
  <cols>
    <col min="1" max="1" width="9.28515625" style="144" customWidth="1"/>
    <col min="2" max="2" width="13.7109375" style="144" customWidth="1"/>
    <col min="3" max="3" width="2.85546875" style="148" customWidth="1"/>
    <col min="4" max="4" width="7.140625" style="8" bestFit="1" customWidth="1"/>
    <col min="5" max="5" width="2.85546875" customWidth="1"/>
    <col min="6" max="6" width="7.5703125" style="132" bestFit="1" customWidth="1"/>
    <col min="7" max="7" width="24.5703125" bestFit="1" customWidth="1"/>
    <col min="8" max="8" width="5.42578125" bestFit="1" customWidth="1"/>
    <col min="9" max="9" width="34" bestFit="1" customWidth="1"/>
    <col min="10" max="10" width="10.140625" style="103" customWidth="1"/>
    <col min="11" max="11" width="10.140625" style="165" customWidth="1"/>
    <col min="12" max="13" width="10.140625" style="5" customWidth="1"/>
    <col min="14" max="14" width="2.85546875" customWidth="1"/>
  </cols>
  <sheetData>
    <row r="1" spans="1:19" ht="16.5" thickBot="1" x14ac:dyDescent="0.3">
      <c r="A1" s="215">
        <f ca="1">TODAY()</f>
        <v>45824</v>
      </c>
      <c r="B1" s="215"/>
      <c r="D1" s="213" t="s">
        <v>1263</v>
      </c>
      <c r="E1" s="213"/>
      <c r="F1" s="213"/>
      <c r="G1" s="213"/>
      <c r="H1" s="213"/>
      <c r="I1" s="213"/>
      <c r="J1" s="213"/>
      <c r="K1" s="213"/>
      <c r="L1" s="213"/>
      <c r="M1" s="213"/>
    </row>
    <row r="2" spans="1:19" ht="32.25" thickBot="1" x14ac:dyDescent="0.3">
      <c r="D2" s="153" t="s">
        <v>321</v>
      </c>
      <c r="E2" s="154"/>
      <c r="F2" s="176"/>
      <c r="G2" s="155" t="s">
        <v>543</v>
      </c>
      <c r="H2" s="155"/>
      <c r="I2" s="155" t="s">
        <v>544</v>
      </c>
      <c r="J2" s="156" t="s">
        <v>319</v>
      </c>
      <c r="K2" s="156" t="s">
        <v>320</v>
      </c>
      <c r="L2" s="156" t="s">
        <v>494</v>
      </c>
      <c r="M2" s="156" t="s">
        <v>1255</v>
      </c>
      <c r="O2" s="151" t="e">
        <f>Tabelle1!#REF!</f>
        <v>#REF!</v>
      </c>
      <c r="P2" s="152" t="s">
        <v>1262</v>
      </c>
      <c r="S2" s="151" t="e">
        <f>MAX(D:D)</f>
        <v>#REF!</v>
      </c>
    </row>
    <row r="3" spans="1:19" ht="15" x14ac:dyDescent="0.25">
      <c r="A3" s="212" t="s">
        <v>1256</v>
      </c>
      <c r="B3" s="212"/>
      <c r="D3" s="157" t="e">
        <f t="shared" ref="D3:D34" si="0">RANK(L3,L:L)</f>
        <v>#REF!</v>
      </c>
      <c r="E3" s="158"/>
      <c r="F3" s="177" t="e">
        <f>INDEX(Tabelle1!A:A,_xlfn.AGGREGATE(14,6,ROW(Tabelle1!#REF!)/(Tabelle1!#REF!=L3),COUNTIF($L$3:L3,L3)),1)</f>
        <v>#REF!</v>
      </c>
      <c r="G3" s="158" t="e">
        <f>VLOOKUP(F3,Tabelle1!A:B,2,0)</f>
        <v>#REF!</v>
      </c>
      <c r="H3" s="158" t="e">
        <f>VLOOKUP(F3,Tabelle1!A:B,3,0)</f>
        <v>#REF!</v>
      </c>
      <c r="I3" s="158" t="e">
        <f>VLOOKUP(H3,'BSG-Kürzel'!C:D,2,0)</f>
        <v>#REF!</v>
      </c>
      <c r="J3" s="169" t="e">
        <f>VLOOKUP(F3,Tabelle1!A:B,24,0)</f>
        <v>#REF!</v>
      </c>
      <c r="K3" s="170" t="e">
        <f>VLOOKUP(F3,Tabelle1!A:B,25,0)</f>
        <v>#REF!</v>
      </c>
      <c r="L3" s="171" t="e">
        <f>_xlfn.AGGREGATE(14,6,Tabelle1!#REF!,ROW()-2)</f>
        <v>#REF!</v>
      </c>
      <c r="M3" s="171" t="e">
        <f>VLOOKUP(F3,Tabelle1!A:B,5,0)</f>
        <v>#REF!</v>
      </c>
      <c r="O3" s="144"/>
    </row>
    <row r="4" spans="1:19" ht="15" x14ac:dyDescent="0.25">
      <c r="A4" s="212" t="s">
        <v>1257</v>
      </c>
      <c r="B4" s="212"/>
      <c r="C4" s="149"/>
      <c r="D4" s="159" t="e">
        <f t="shared" si="0"/>
        <v>#REF!</v>
      </c>
      <c r="E4" s="139"/>
      <c r="F4" s="143" t="e">
        <f>INDEX(Tabelle1!A:A,_xlfn.AGGREGATE(14,6,ROW(Tabelle1!#REF!)/(Tabelle1!#REF!=L4),COUNTIF($L$3:L4,L4)),1)</f>
        <v>#REF!</v>
      </c>
      <c r="G4" s="139" t="e">
        <f>VLOOKUP(F4,Tabelle1!A:B,2,0)</f>
        <v>#REF!</v>
      </c>
      <c r="H4" s="139" t="e">
        <f>VLOOKUP(F4,Tabelle1!A:B,3,0)</f>
        <v>#REF!</v>
      </c>
      <c r="I4" s="139" t="e">
        <f>VLOOKUP(H4,'BSG-Kürzel'!C:D,2,0)</f>
        <v>#REF!</v>
      </c>
      <c r="J4" s="163" t="e">
        <f>VLOOKUP(G4,Tabelle1!B:B,23,0)</f>
        <v>#REF!</v>
      </c>
      <c r="K4" s="161" t="e">
        <f>VLOOKUP(G4,Tabelle1!B:B,24,0)</f>
        <v>#REF!</v>
      </c>
      <c r="L4" s="164" t="e">
        <f>_xlfn.AGGREGATE(14,6,Tabelle1!#REF!,ROW()-2)</f>
        <v>#REF!</v>
      </c>
      <c r="M4" s="164" t="e">
        <f>VLOOKUP(F4,Tabelle1!A:B,5,0)</f>
        <v>#REF!</v>
      </c>
    </row>
    <row r="5" spans="1:19" x14ac:dyDescent="0.2">
      <c r="C5" s="150"/>
      <c r="D5" s="159" t="e">
        <f t="shared" si="0"/>
        <v>#REF!</v>
      </c>
      <c r="E5" s="139"/>
      <c r="F5" s="143" t="e">
        <f>INDEX(Tabelle1!A:A,_xlfn.AGGREGATE(14,6,ROW(Tabelle1!#REF!)/(Tabelle1!#REF!=L5),COUNTIF($L$3:L5,L5)),1)</f>
        <v>#REF!</v>
      </c>
      <c r="G5" s="139" t="e">
        <f>VLOOKUP(F5,Tabelle1!A:B,2,0)</f>
        <v>#REF!</v>
      </c>
      <c r="H5" s="139" t="e">
        <f>VLOOKUP(F5,Tabelle1!A:B,3,0)</f>
        <v>#REF!</v>
      </c>
      <c r="I5" s="139" t="e">
        <f>VLOOKUP(H5,'BSG-Kürzel'!C:D,2,0)</f>
        <v>#REF!</v>
      </c>
      <c r="J5" s="163" t="e">
        <f>VLOOKUP(G5,Tabelle1!B:B,23,0)</f>
        <v>#REF!</v>
      </c>
      <c r="K5" s="161" t="e">
        <f>VLOOKUP(G5,Tabelle1!B:B,24,0)</f>
        <v>#REF!</v>
      </c>
      <c r="L5" s="164" t="e">
        <f>_xlfn.AGGREGATE(14,6,Tabelle1!#REF!,ROW()-2)</f>
        <v>#REF!</v>
      </c>
      <c r="M5" s="164" t="e">
        <f>VLOOKUP(F5,Tabelle1!A:B,5,0)</f>
        <v>#REF!</v>
      </c>
    </row>
    <row r="6" spans="1:19" x14ac:dyDescent="0.2">
      <c r="A6" s="144" t="s">
        <v>825</v>
      </c>
      <c r="C6" s="150"/>
      <c r="D6" s="159" t="e">
        <f t="shared" si="0"/>
        <v>#REF!</v>
      </c>
      <c r="E6" s="139"/>
      <c r="F6" s="143" t="e">
        <f>INDEX(Tabelle1!A:A,_xlfn.AGGREGATE(14,6,ROW(Tabelle1!#REF!)/(Tabelle1!#REF!=L6),COUNTIF($L$3:L6,L6)),1)</f>
        <v>#REF!</v>
      </c>
      <c r="G6" s="139" t="e">
        <f>VLOOKUP(F6,Tabelle1!A:B,2,0)</f>
        <v>#REF!</v>
      </c>
      <c r="H6" s="139" t="e">
        <f>VLOOKUP(F6,Tabelle1!A:B,3,0)</f>
        <v>#REF!</v>
      </c>
      <c r="I6" s="139" t="e">
        <f>VLOOKUP(H6,'BSG-Kürzel'!C:D,2,0)</f>
        <v>#REF!</v>
      </c>
      <c r="J6" s="163" t="e">
        <f>VLOOKUP(G6,Tabelle1!B:B,23,0)</f>
        <v>#REF!</v>
      </c>
      <c r="K6" s="161" t="e">
        <f>VLOOKUP(G6,Tabelle1!B:B,24,0)</f>
        <v>#REF!</v>
      </c>
      <c r="L6" s="164" t="e">
        <f>_xlfn.AGGREGATE(14,6,Tabelle1!#REF!,ROW()-2)</f>
        <v>#REF!</v>
      </c>
      <c r="M6" s="164" t="e">
        <f>VLOOKUP(F6,Tabelle1!A:B,5,0)</f>
        <v>#REF!</v>
      </c>
    </row>
    <row r="7" spans="1:19" x14ac:dyDescent="0.2">
      <c r="C7" s="150"/>
      <c r="D7" s="159" t="e">
        <f t="shared" si="0"/>
        <v>#REF!</v>
      </c>
      <c r="E7" s="139"/>
      <c r="F7" s="143" t="e">
        <f>INDEX(Tabelle1!A:A,_xlfn.AGGREGATE(14,6,ROW(Tabelle1!#REF!)/(Tabelle1!#REF!=L7),COUNTIF($L$3:L7,L7)),1)</f>
        <v>#REF!</v>
      </c>
      <c r="G7" s="139" t="e">
        <f>VLOOKUP(F7,Tabelle1!A:B,2,0)</f>
        <v>#REF!</v>
      </c>
      <c r="H7" s="139" t="e">
        <f>VLOOKUP(F7,Tabelle1!A:B,3,0)</f>
        <v>#REF!</v>
      </c>
      <c r="I7" s="139" t="e">
        <f>VLOOKUP(H7,'BSG-Kürzel'!C:D,2,0)</f>
        <v>#REF!</v>
      </c>
      <c r="J7" s="163" t="e">
        <f>VLOOKUP(G7,Tabelle1!B:B,23,0)</f>
        <v>#REF!</v>
      </c>
      <c r="K7" s="161" t="e">
        <f>VLOOKUP(G7,Tabelle1!B:B,24,0)</f>
        <v>#REF!</v>
      </c>
      <c r="L7" s="164" t="e">
        <f>_xlfn.AGGREGATE(14,6,Tabelle1!#REF!,ROW()-2)</f>
        <v>#REF!</v>
      </c>
      <c r="M7" s="164" t="e">
        <f>VLOOKUP(F7,Tabelle1!A:B,5,0)</f>
        <v>#REF!</v>
      </c>
    </row>
    <row r="8" spans="1:19" x14ac:dyDescent="0.2">
      <c r="A8" s="144" t="s">
        <v>1441</v>
      </c>
      <c r="C8" s="150"/>
      <c r="D8" s="159" t="e">
        <f t="shared" si="0"/>
        <v>#REF!</v>
      </c>
      <c r="E8" s="139"/>
      <c r="F8" s="143" t="e">
        <f>INDEX(Tabelle1!A:A,_xlfn.AGGREGATE(14,6,ROW(Tabelle1!#REF!)/(Tabelle1!#REF!=L8),COUNTIF($L$3:L8,L8)),1)</f>
        <v>#REF!</v>
      </c>
      <c r="G8" s="139" t="e">
        <f>VLOOKUP(F8,Tabelle1!A:B,2,0)</f>
        <v>#REF!</v>
      </c>
      <c r="H8" s="139" t="e">
        <f>VLOOKUP(F8,Tabelle1!A:B,3,0)</f>
        <v>#REF!</v>
      </c>
      <c r="I8" s="139" t="e">
        <f>VLOOKUP(H8,'BSG-Kürzel'!C:D,2,0)</f>
        <v>#REF!</v>
      </c>
      <c r="J8" s="163" t="e">
        <f>VLOOKUP(G8,Tabelle1!B:B,23,0)</f>
        <v>#REF!</v>
      </c>
      <c r="K8" s="161" t="e">
        <f>VLOOKUP(G8,Tabelle1!B:B,24,0)</f>
        <v>#REF!</v>
      </c>
      <c r="L8" s="164" t="e">
        <f>_xlfn.AGGREGATE(14,6,Tabelle1!#REF!,ROW()-2)</f>
        <v>#REF!</v>
      </c>
      <c r="M8" s="164" t="e">
        <f>VLOOKUP(F8,Tabelle1!A:B,5,0)</f>
        <v>#REF!</v>
      </c>
    </row>
    <row r="9" spans="1:19" x14ac:dyDescent="0.2">
      <c r="B9" s="144" t="s">
        <v>1442</v>
      </c>
      <c r="C9" s="150"/>
      <c r="D9" s="159" t="e">
        <f t="shared" si="0"/>
        <v>#REF!</v>
      </c>
      <c r="E9" s="139"/>
      <c r="F9" s="143" t="e">
        <f>INDEX(Tabelle1!A:A,_xlfn.AGGREGATE(14,6,ROW(Tabelle1!#REF!)/(Tabelle1!#REF!=L9),COUNTIF($L$3:L9,L9)),1)</f>
        <v>#REF!</v>
      </c>
      <c r="G9" s="139" t="e">
        <f>VLOOKUP(F9,Tabelle1!A:B,2,0)</f>
        <v>#REF!</v>
      </c>
      <c r="H9" s="139" t="e">
        <f>VLOOKUP(F9,Tabelle1!A:B,3,0)</f>
        <v>#REF!</v>
      </c>
      <c r="I9" s="139" t="e">
        <f>VLOOKUP(H9,'BSG-Kürzel'!C:D,2,0)</f>
        <v>#REF!</v>
      </c>
      <c r="J9" s="163" t="e">
        <f>VLOOKUP(G9,Tabelle1!B:B,23,0)</f>
        <v>#REF!</v>
      </c>
      <c r="K9" s="161" t="e">
        <f>VLOOKUP(G9,Tabelle1!B:B,24,0)</f>
        <v>#REF!</v>
      </c>
      <c r="L9" s="164" t="e">
        <f>_xlfn.AGGREGATE(14,6,Tabelle1!#REF!,ROW()-2)</f>
        <v>#REF!</v>
      </c>
      <c r="M9" s="164" t="e">
        <f>VLOOKUP(F9,Tabelle1!A:B,5,0)</f>
        <v>#REF!</v>
      </c>
    </row>
    <row r="10" spans="1:19" x14ac:dyDescent="0.2">
      <c r="B10" s="144" t="s">
        <v>1446</v>
      </c>
      <c r="C10" s="150"/>
      <c r="D10" s="159" t="e">
        <f t="shared" si="0"/>
        <v>#REF!</v>
      </c>
      <c r="E10" s="139"/>
      <c r="F10" s="143" t="e">
        <f>INDEX(Tabelle1!A:A,_xlfn.AGGREGATE(14,6,ROW(Tabelle1!#REF!)/(Tabelle1!#REF!=L10),COUNTIF($L$3:L10,L10)),1)</f>
        <v>#REF!</v>
      </c>
      <c r="G10" s="139" t="e">
        <f>VLOOKUP(F10,Tabelle1!A:B,2,0)</f>
        <v>#REF!</v>
      </c>
      <c r="H10" s="139" t="e">
        <f>VLOOKUP(F10,Tabelle1!A:B,3,0)</f>
        <v>#REF!</v>
      </c>
      <c r="I10" s="139" t="e">
        <f>VLOOKUP(H10,'BSG-Kürzel'!C:D,2,0)</f>
        <v>#REF!</v>
      </c>
      <c r="J10" s="163" t="e">
        <f>VLOOKUP(G10,Tabelle1!B:B,23,0)</f>
        <v>#REF!</v>
      </c>
      <c r="K10" s="161" t="e">
        <f>VLOOKUP(G10,Tabelle1!B:B,24,0)</f>
        <v>#REF!</v>
      </c>
      <c r="L10" s="164" t="e">
        <f>_xlfn.AGGREGATE(14,6,Tabelle1!#REF!,ROW()-2)</f>
        <v>#REF!</v>
      </c>
      <c r="M10" s="164" t="e">
        <f>VLOOKUP(F10,Tabelle1!A:B,5,0)</f>
        <v>#REF!</v>
      </c>
    </row>
    <row r="11" spans="1:19" x14ac:dyDescent="0.2">
      <c r="D11" s="159" t="e">
        <f t="shared" si="0"/>
        <v>#REF!</v>
      </c>
      <c r="E11" s="139"/>
      <c r="F11" s="143" t="e">
        <f>INDEX(Tabelle1!A:A,_xlfn.AGGREGATE(14,6,ROW(Tabelle1!#REF!)/(Tabelle1!#REF!=L11),COUNTIF($L$3:L11,L11)),1)</f>
        <v>#REF!</v>
      </c>
      <c r="G11" s="139" t="e">
        <f>VLOOKUP(F11,Tabelle1!A:B,2,0)</f>
        <v>#REF!</v>
      </c>
      <c r="H11" s="139" t="e">
        <f>VLOOKUP(F11,Tabelle1!A:B,3,0)</f>
        <v>#REF!</v>
      </c>
      <c r="I11" s="139" t="e">
        <f>VLOOKUP(H11,'BSG-Kürzel'!C:D,2,0)</f>
        <v>#REF!</v>
      </c>
      <c r="J11" s="163" t="e">
        <f>VLOOKUP(G11,Tabelle1!B:B,23,0)</f>
        <v>#REF!</v>
      </c>
      <c r="K11" s="161" t="e">
        <f>VLOOKUP(G11,Tabelle1!B:B,24,0)</f>
        <v>#REF!</v>
      </c>
      <c r="L11" s="164" t="e">
        <f>_xlfn.AGGREGATE(14,6,Tabelle1!#REF!,ROW()-2)</f>
        <v>#REF!</v>
      </c>
      <c r="M11" s="164" t="e">
        <f>VLOOKUP(F11,Tabelle1!A:B,5,0)</f>
        <v>#REF!</v>
      </c>
    </row>
    <row r="12" spans="1:19" x14ac:dyDescent="0.2">
      <c r="A12" s="144" t="s">
        <v>490</v>
      </c>
      <c r="C12" s="150"/>
      <c r="D12" s="159" t="e">
        <f t="shared" si="0"/>
        <v>#REF!</v>
      </c>
      <c r="E12" s="139"/>
      <c r="F12" s="143" t="e">
        <f>INDEX(Tabelle1!A:A,_xlfn.AGGREGATE(14,6,ROW(Tabelle1!#REF!)/(Tabelle1!#REF!=L12),COUNTIF($L$3:L12,L12)),1)</f>
        <v>#REF!</v>
      </c>
      <c r="G12" s="139" t="e">
        <f>VLOOKUP(F12,Tabelle1!A:B,2,0)</f>
        <v>#REF!</v>
      </c>
      <c r="H12" s="139" t="e">
        <f>VLOOKUP(F12,Tabelle1!A:B,3,0)</f>
        <v>#REF!</v>
      </c>
      <c r="I12" s="139" t="e">
        <f>VLOOKUP(H12,'BSG-Kürzel'!C:D,2,0)</f>
        <v>#REF!</v>
      </c>
      <c r="J12" s="163" t="e">
        <f>VLOOKUP(G12,Tabelle1!B:B,23,0)</f>
        <v>#REF!</v>
      </c>
      <c r="K12" s="161" t="e">
        <f>VLOOKUP(G12,Tabelle1!B:B,24,0)</f>
        <v>#REF!</v>
      </c>
      <c r="L12" s="164" t="e">
        <f>_xlfn.AGGREGATE(14,6,Tabelle1!#REF!,ROW()-2)</f>
        <v>#REF!</v>
      </c>
      <c r="M12" s="164" t="e">
        <f>VLOOKUP(F12,Tabelle1!A:B,5,0)</f>
        <v>#REF!</v>
      </c>
    </row>
    <row r="13" spans="1:19" x14ac:dyDescent="0.2">
      <c r="C13" s="150"/>
      <c r="D13" s="159" t="e">
        <f t="shared" si="0"/>
        <v>#REF!</v>
      </c>
      <c r="E13" s="139"/>
      <c r="F13" s="143" t="e">
        <f>INDEX(Tabelle1!A:A,_xlfn.AGGREGATE(14,6,ROW(Tabelle1!#REF!)/(Tabelle1!#REF!=L13),COUNTIF($L$3:L13,L13)),1)</f>
        <v>#REF!</v>
      </c>
      <c r="G13" s="139" t="e">
        <f>VLOOKUP(F13,Tabelle1!A:B,2,0)</f>
        <v>#REF!</v>
      </c>
      <c r="H13" s="139" t="e">
        <f>VLOOKUP(F13,Tabelle1!A:B,3,0)</f>
        <v>#REF!</v>
      </c>
      <c r="I13" s="139" t="e">
        <f>VLOOKUP(H13,'BSG-Kürzel'!C:D,2,0)</f>
        <v>#REF!</v>
      </c>
      <c r="J13" s="163" t="e">
        <f>VLOOKUP(G13,Tabelle1!B:B,23,0)</f>
        <v>#REF!</v>
      </c>
      <c r="K13" s="161" t="e">
        <f>VLOOKUP(G13,Tabelle1!B:B,24,0)</f>
        <v>#REF!</v>
      </c>
      <c r="L13" s="164" t="e">
        <f>_xlfn.AGGREGATE(14,6,Tabelle1!#REF!,ROW()-2)</f>
        <v>#REF!</v>
      </c>
      <c r="M13" s="164" t="e">
        <f>VLOOKUP(F13,Tabelle1!A:B,5,0)</f>
        <v>#REF!</v>
      </c>
    </row>
    <row r="14" spans="1:19" x14ac:dyDescent="0.2">
      <c r="A14" s="144" t="s">
        <v>491</v>
      </c>
      <c r="C14" s="150"/>
      <c r="D14" s="159" t="e">
        <f t="shared" si="0"/>
        <v>#REF!</v>
      </c>
      <c r="E14" s="139"/>
      <c r="F14" s="143" t="e">
        <f>INDEX(Tabelle1!A:A,_xlfn.AGGREGATE(14,6,ROW(Tabelle1!#REF!)/(Tabelle1!#REF!=L14),COUNTIF($L$3:L14,L14)),1)</f>
        <v>#REF!</v>
      </c>
      <c r="G14" s="139" t="e">
        <f>VLOOKUP(F14,Tabelle1!A:B,2,0)</f>
        <v>#REF!</v>
      </c>
      <c r="H14" s="139" t="e">
        <f>VLOOKUP(F14,Tabelle1!A:B,3,0)</f>
        <v>#REF!</v>
      </c>
      <c r="I14" s="139" t="e">
        <f>VLOOKUP(H14,'BSG-Kürzel'!C:D,2,0)</f>
        <v>#REF!</v>
      </c>
      <c r="J14" s="163" t="e">
        <f>VLOOKUP(G14,Tabelle1!B:B,23,0)</f>
        <v>#REF!</v>
      </c>
      <c r="K14" s="161" t="e">
        <f>VLOOKUP(G14,Tabelle1!B:B,24,0)</f>
        <v>#REF!</v>
      </c>
      <c r="L14" s="164" t="e">
        <f>_xlfn.AGGREGATE(14,6,Tabelle1!#REF!,ROW()-2)</f>
        <v>#REF!</v>
      </c>
      <c r="M14" s="164" t="e">
        <f>VLOOKUP(F14,Tabelle1!A:B,5,0)</f>
        <v>#REF!</v>
      </c>
    </row>
    <row r="15" spans="1:19" x14ac:dyDescent="0.2">
      <c r="B15" s="144" t="s">
        <v>1442</v>
      </c>
      <c r="C15" s="150"/>
      <c r="D15" s="159" t="e">
        <f t="shared" si="0"/>
        <v>#REF!</v>
      </c>
      <c r="E15" s="139"/>
      <c r="F15" s="143" t="e">
        <f>INDEX(Tabelle1!A:A,_xlfn.AGGREGATE(14,6,ROW(Tabelle1!#REF!)/(Tabelle1!#REF!=L15),COUNTIF($L$3:L15,L15)),1)</f>
        <v>#REF!</v>
      </c>
      <c r="G15" s="139" t="e">
        <f>VLOOKUP(F15,Tabelle1!A:B,2,0)</f>
        <v>#REF!</v>
      </c>
      <c r="H15" s="139" t="e">
        <f>VLOOKUP(F15,Tabelle1!A:B,3,0)</f>
        <v>#REF!</v>
      </c>
      <c r="I15" s="139" t="e">
        <f>VLOOKUP(H15,'BSG-Kürzel'!C:D,2,0)</f>
        <v>#REF!</v>
      </c>
      <c r="J15" s="163" t="e">
        <f>VLOOKUP(G15,Tabelle1!B:B,23,0)</f>
        <v>#REF!</v>
      </c>
      <c r="K15" s="161" t="e">
        <f>VLOOKUP(G15,Tabelle1!B:B,24,0)</f>
        <v>#REF!</v>
      </c>
      <c r="L15" s="164" t="e">
        <f>_xlfn.AGGREGATE(14,6,Tabelle1!#REF!,ROW()-2)</f>
        <v>#REF!</v>
      </c>
      <c r="M15" s="164" t="e">
        <f>VLOOKUP(F15,Tabelle1!A:B,5,0)</f>
        <v>#REF!</v>
      </c>
    </row>
    <row r="16" spans="1:19" x14ac:dyDescent="0.2">
      <c r="B16" s="144" t="s">
        <v>1446</v>
      </c>
      <c r="C16" s="150"/>
      <c r="D16" s="159" t="e">
        <f t="shared" si="0"/>
        <v>#REF!</v>
      </c>
      <c r="E16" s="139"/>
      <c r="F16" s="143" t="e">
        <f>INDEX(Tabelle1!A:A,_xlfn.AGGREGATE(14,6,ROW(Tabelle1!#REF!)/(Tabelle1!#REF!=L16),COUNTIF($L$3:L16,L16)),1)</f>
        <v>#REF!</v>
      </c>
      <c r="G16" s="139" t="e">
        <f>VLOOKUP(F16,Tabelle1!A:B,2,0)</f>
        <v>#REF!</v>
      </c>
      <c r="H16" s="139" t="e">
        <f>VLOOKUP(F16,Tabelle1!A:B,3,0)</f>
        <v>#REF!</v>
      </c>
      <c r="I16" s="139" t="e">
        <f>VLOOKUP(H16,'BSG-Kürzel'!C:D,2,0)</f>
        <v>#REF!</v>
      </c>
      <c r="J16" s="163" t="e">
        <f>VLOOKUP(G16,Tabelle1!B:B,23,0)</f>
        <v>#REF!</v>
      </c>
      <c r="K16" s="161" t="e">
        <f>VLOOKUP(G16,Tabelle1!B:B,24,0)</f>
        <v>#REF!</v>
      </c>
      <c r="L16" s="164" t="e">
        <f>_xlfn.AGGREGATE(14,6,Tabelle1!#REF!,ROW()-2)</f>
        <v>#REF!</v>
      </c>
      <c r="M16" s="164" t="e">
        <f>VLOOKUP(F16,Tabelle1!A:B,5,0)</f>
        <v>#REF!</v>
      </c>
    </row>
    <row r="17" spans="1:13" x14ac:dyDescent="0.2">
      <c r="C17" s="150"/>
      <c r="D17" s="159" t="e">
        <f t="shared" si="0"/>
        <v>#REF!</v>
      </c>
      <c r="E17" s="139"/>
      <c r="F17" s="143" t="e">
        <f>INDEX(Tabelle1!A:A,_xlfn.AGGREGATE(14,6,ROW(Tabelle1!#REF!)/(Tabelle1!#REF!=L17),COUNTIF($L$3:L17,L17)),1)</f>
        <v>#REF!</v>
      </c>
      <c r="G17" s="139" t="e">
        <f>VLOOKUP(F17,Tabelle1!A:B,2,0)</f>
        <v>#REF!</v>
      </c>
      <c r="H17" s="139" t="e">
        <f>VLOOKUP(F17,Tabelle1!A:B,3,0)</f>
        <v>#REF!</v>
      </c>
      <c r="I17" s="139" t="e">
        <f>VLOOKUP(H17,'BSG-Kürzel'!C:D,2,0)</f>
        <v>#REF!</v>
      </c>
      <c r="J17" s="163" t="e">
        <f>VLOOKUP(G17,Tabelle1!B:B,23,0)</f>
        <v>#REF!</v>
      </c>
      <c r="K17" s="161" t="e">
        <f>VLOOKUP(G17,Tabelle1!B:B,24,0)</f>
        <v>#REF!</v>
      </c>
      <c r="L17" s="164" t="e">
        <f>_xlfn.AGGREGATE(14,6,Tabelle1!#REF!,ROW()-2)</f>
        <v>#REF!</v>
      </c>
      <c r="M17" s="164" t="e">
        <f>VLOOKUP(F17,Tabelle1!A:B,5,0)</f>
        <v>#REF!</v>
      </c>
    </row>
    <row r="18" spans="1:13" x14ac:dyDescent="0.2">
      <c r="A18" s="144" t="s">
        <v>492</v>
      </c>
      <c r="C18" s="150"/>
      <c r="D18" s="159" t="e">
        <f t="shared" si="0"/>
        <v>#REF!</v>
      </c>
      <c r="E18" s="139"/>
      <c r="F18" s="143" t="e">
        <f>INDEX(Tabelle1!A:A,_xlfn.AGGREGATE(14,6,ROW(Tabelle1!#REF!)/(Tabelle1!#REF!=L18),COUNTIF($L$3:L18,L18)),1)</f>
        <v>#REF!</v>
      </c>
      <c r="G18" s="139" t="e">
        <f>VLOOKUP(F18,Tabelle1!A:B,2,0)</f>
        <v>#REF!</v>
      </c>
      <c r="H18" s="139" t="e">
        <f>VLOOKUP(F18,Tabelle1!A:B,3,0)</f>
        <v>#REF!</v>
      </c>
      <c r="I18" s="139" t="e">
        <f>VLOOKUP(H18,'BSG-Kürzel'!C:D,2,0)</f>
        <v>#REF!</v>
      </c>
      <c r="J18" s="163" t="e">
        <f>VLOOKUP(G18,Tabelle1!B:B,23,0)</f>
        <v>#REF!</v>
      </c>
      <c r="K18" s="161" t="e">
        <f>VLOOKUP(G18,Tabelle1!B:B,24,0)</f>
        <v>#REF!</v>
      </c>
      <c r="L18" s="164" t="e">
        <f>_xlfn.AGGREGATE(14,6,Tabelle1!#REF!,ROW()-2)</f>
        <v>#REF!</v>
      </c>
      <c r="M18" s="164" t="e">
        <f>VLOOKUP(F18,Tabelle1!A:B,5,0)</f>
        <v>#REF!</v>
      </c>
    </row>
    <row r="19" spans="1:13" x14ac:dyDescent="0.2">
      <c r="C19" s="150"/>
      <c r="D19" s="159" t="e">
        <f t="shared" si="0"/>
        <v>#REF!</v>
      </c>
      <c r="E19" s="139"/>
      <c r="F19" s="143" t="e">
        <f>INDEX(Tabelle1!A:A,_xlfn.AGGREGATE(14,6,ROW(Tabelle1!#REF!)/(Tabelle1!#REF!=L19),COUNTIF($L$3:L19,L19)),1)</f>
        <v>#REF!</v>
      </c>
      <c r="G19" s="139" t="e">
        <f>VLOOKUP(F19,Tabelle1!A:B,2,0)</f>
        <v>#REF!</v>
      </c>
      <c r="H19" s="139" t="e">
        <f>VLOOKUP(F19,Tabelle1!A:B,3,0)</f>
        <v>#REF!</v>
      </c>
      <c r="I19" s="139" t="e">
        <f>VLOOKUP(H19,'BSG-Kürzel'!C:D,2,0)</f>
        <v>#REF!</v>
      </c>
      <c r="J19" s="163" t="e">
        <f>VLOOKUP(G19,Tabelle1!B:B,23,0)</f>
        <v>#REF!</v>
      </c>
      <c r="K19" s="161" t="e">
        <f>VLOOKUP(G19,Tabelle1!B:B,24,0)</f>
        <v>#REF!</v>
      </c>
      <c r="L19" s="164" t="e">
        <f>_xlfn.AGGREGATE(14,6,Tabelle1!#REF!,ROW()-2)</f>
        <v>#REF!</v>
      </c>
      <c r="M19" s="164" t="e">
        <f>VLOOKUP(F19,Tabelle1!A:B,5,0)</f>
        <v>#REF!</v>
      </c>
    </row>
    <row r="20" spans="1:13" x14ac:dyDescent="0.2">
      <c r="A20" s="144" t="s">
        <v>493</v>
      </c>
      <c r="D20" s="159" t="e">
        <f t="shared" si="0"/>
        <v>#REF!</v>
      </c>
      <c r="E20" s="139"/>
      <c r="F20" s="143" t="e">
        <f>INDEX(Tabelle1!A:A,_xlfn.AGGREGATE(14,6,ROW(Tabelle1!#REF!)/(Tabelle1!#REF!=L20),COUNTIF($L$3:L20,L20)),1)</f>
        <v>#REF!</v>
      </c>
      <c r="G20" s="139" t="e">
        <f>VLOOKUP(F20,Tabelle1!A:B,2,0)</f>
        <v>#REF!</v>
      </c>
      <c r="H20" s="139" t="e">
        <f>VLOOKUP(F20,Tabelle1!A:B,3,0)</f>
        <v>#REF!</v>
      </c>
      <c r="I20" s="139" t="e">
        <f>VLOOKUP(H20,'BSG-Kürzel'!C:D,2,0)</f>
        <v>#REF!</v>
      </c>
      <c r="J20" s="163" t="e">
        <f>VLOOKUP(G20,Tabelle1!B:B,23,0)</f>
        <v>#REF!</v>
      </c>
      <c r="K20" s="161" t="e">
        <f>VLOOKUP(G20,Tabelle1!B:B,24,0)</f>
        <v>#REF!</v>
      </c>
      <c r="L20" s="164" t="e">
        <f>_xlfn.AGGREGATE(14,6,Tabelle1!#REF!,ROW()-2)</f>
        <v>#REF!</v>
      </c>
      <c r="M20" s="164" t="e">
        <f>VLOOKUP(F20,Tabelle1!A:B,5,0)</f>
        <v>#REF!</v>
      </c>
    </row>
    <row r="21" spans="1:13" x14ac:dyDescent="0.2">
      <c r="B21" s="144" t="s">
        <v>1442</v>
      </c>
      <c r="D21" s="159" t="e">
        <f t="shared" si="0"/>
        <v>#REF!</v>
      </c>
      <c r="E21" s="139"/>
      <c r="F21" s="143" t="e">
        <f>INDEX(Tabelle1!A:A,_xlfn.AGGREGATE(14,6,ROW(Tabelle1!#REF!)/(Tabelle1!#REF!=L21),COUNTIF($L$3:L21,L21)),1)</f>
        <v>#REF!</v>
      </c>
      <c r="G21" s="139" t="e">
        <f>VLOOKUP(F21,Tabelle1!A:B,2,0)</f>
        <v>#REF!</v>
      </c>
      <c r="H21" s="139" t="e">
        <f>VLOOKUP(F21,Tabelle1!A:B,3,0)</f>
        <v>#REF!</v>
      </c>
      <c r="I21" s="139" t="e">
        <f>VLOOKUP(H21,'BSG-Kürzel'!C:D,2,0)</f>
        <v>#REF!</v>
      </c>
      <c r="J21" s="163" t="e">
        <f>VLOOKUP(G21,Tabelle1!B:B,23,0)</f>
        <v>#REF!</v>
      </c>
      <c r="K21" s="161" t="e">
        <f>VLOOKUP(G21,Tabelle1!B:B,24,0)</f>
        <v>#REF!</v>
      </c>
      <c r="L21" s="164" t="e">
        <f>_xlfn.AGGREGATE(14,6,Tabelle1!#REF!,ROW()-2)</f>
        <v>#REF!</v>
      </c>
      <c r="M21" s="164" t="e">
        <f>VLOOKUP(F21,Tabelle1!A:B,5,0)</f>
        <v>#REF!</v>
      </c>
    </row>
    <row r="22" spans="1:13" x14ac:dyDescent="0.2">
      <c r="B22" s="144" t="s">
        <v>1446</v>
      </c>
      <c r="C22" s="150"/>
      <c r="D22" s="159" t="e">
        <f t="shared" si="0"/>
        <v>#REF!</v>
      </c>
      <c r="E22" s="139"/>
      <c r="F22" s="143" t="e">
        <f>INDEX(Tabelle1!A:A,_xlfn.AGGREGATE(14,6,ROW(Tabelle1!#REF!)/(Tabelle1!#REF!=L22),COUNTIF($L$3:L22,L22)),1)</f>
        <v>#REF!</v>
      </c>
      <c r="G22" s="139" t="e">
        <f>VLOOKUP(F22,Tabelle1!A:B,2,0)</f>
        <v>#REF!</v>
      </c>
      <c r="H22" s="139" t="e">
        <f>VLOOKUP(F22,Tabelle1!A:B,3,0)</f>
        <v>#REF!</v>
      </c>
      <c r="I22" s="139" t="e">
        <f>VLOOKUP(H22,'BSG-Kürzel'!C:D,2,0)</f>
        <v>#REF!</v>
      </c>
      <c r="J22" s="163" t="e">
        <f>VLOOKUP(G22,Tabelle1!B:B,23,0)</f>
        <v>#REF!</v>
      </c>
      <c r="K22" s="161" t="e">
        <f>VLOOKUP(G22,Tabelle1!B:B,24,0)</f>
        <v>#REF!</v>
      </c>
      <c r="L22" s="164" t="e">
        <f>_xlfn.AGGREGATE(14,6,Tabelle1!#REF!,ROW()-2)</f>
        <v>#REF!</v>
      </c>
      <c r="M22" s="164" t="e">
        <f>VLOOKUP(F22,Tabelle1!A:B,5,0)</f>
        <v>#REF!</v>
      </c>
    </row>
    <row r="23" spans="1:13" x14ac:dyDescent="0.2">
      <c r="C23" s="150"/>
      <c r="D23" s="159" t="e">
        <f t="shared" si="0"/>
        <v>#REF!</v>
      </c>
      <c r="E23" s="139"/>
      <c r="F23" s="143" t="e">
        <f>INDEX(Tabelle1!A:A,_xlfn.AGGREGATE(14,6,ROW(Tabelle1!#REF!)/(Tabelle1!#REF!=L23),COUNTIF($L$3:L23,L23)),1)</f>
        <v>#REF!</v>
      </c>
      <c r="G23" s="139" t="e">
        <f>VLOOKUP(F23,Tabelle1!A:B,2,0)</f>
        <v>#REF!</v>
      </c>
      <c r="H23" s="139" t="e">
        <f>VLOOKUP(F23,Tabelle1!A:B,3,0)</f>
        <v>#REF!</v>
      </c>
      <c r="I23" s="139" t="e">
        <f>VLOOKUP(H23,'BSG-Kürzel'!C:D,2,0)</f>
        <v>#REF!</v>
      </c>
      <c r="J23" s="163" t="e">
        <f>VLOOKUP(G23,Tabelle1!B:B,23,0)</f>
        <v>#REF!</v>
      </c>
      <c r="K23" s="161" t="e">
        <f>VLOOKUP(G23,Tabelle1!B:B,24,0)</f>
        <v>#REF!</v>
      </c>
      <c r="L23" s="164" t="e">
        <f>_xlfn.AGGREGATE(14,6,Tabelle1!#REF!,ROW()-2)</f>
        <v>#REF!</v>
      </c>
      <c r="M23" s="164" t="e">
        <f>VLOOKUP(F23,Tabelle1!A:B,5,0)</f>
        <v>#REF!</v>
      </c>
    </row>
    <row r="24" spans="1:13" x14ac:dyDescent="0.2">
      <c r="A24" s="144" t="s">
        <v>1454</v>
      </c>
      <c r="C24" s="150"/>
      <c r="D24" s="159" t="e">
        <f t="shared" si="0"/>
        <v>#REF!</v>
      </c>
      <c r="E24" s="139"/>
      <c r="F24" s="143" t="e">
        <f>INDEX(Tabelle1!A:A,_xlfn.AGGREGATE(14,6,ROW(Tabelle1!#REF!)/(Tabelle1!#REF!=L24),COUNTIF($L$3:L24,L24)),1)</f>
        <v>#REF!</v>
      </c>
      <c r="G24" s="139" t="e">
        <f>VLOOKUP(F24,Tabelle1!A:B,2,0)</f>
        <v>#REF!</v>
      </c>
      <c r="H24" s="139" t="e">
        <f>VLOOKUP(F24,Tabelle1!A:B,3,0)</f>
        <v>#REF!</v>
      </c>
      <c r="I24" s="139" t="e">
        <f>VLOOKUP(H24,'BSG-Kürzel'!C:D,2,0)</f>
        <v>#REF!</v>
      </c>
      <c r="J24" s="163" t="e">
        <f>VLOOKUP(G24,Tabelle1!B:B,23,0)</f>
        <v>#REF!</v>
      </c>
      <c r="K24" s="161" t="e">
        <f>VLOOKUP(G24,Tabelle1!B:B,24,0)</f>
        <v>#REF!</v>
      </c>
      <c r="L24" s="164" t="e">
        <f>_xlfn.AGGREGATE(14,6,Tabelle1!#REF!,ROW()-2)</f>
        <v>#REF!</v>
      </c>
      <c r="M24" s="164" t="e">
        <f>VLOOKUP(F24,Tabelle1!A:B,5,0)</f>
        <v>#REF!</v>
      </c>
    </row>
    <row r="25" spans="1:13" x14ac:dyDescent="0.2">
      <c r="A25" s="144" t="s">
        <v>1455</v>
      </c>
      <c r="B25" s="194" t="s">
        <v>1460</v>
      </c>
      <c r="C25" s="150"/>
      <c r="D25" s="159" t="e">
        <f t="shared" si="0"/>
        <v>#REF!</v>
      </c>
      <c r="E25" s="139"/>
      <c r="F25" s="143" t="e">
        <f>INDEX(Tabelle1!A:A,_xlfn.AGGREGATE(14,6,ROW(Tabelle1!#REF!)/(Tabelle1!#REF!=L25),COUNTIF($L$3:L25,L25)),1)</f>
        <v>#REF!</v>
      </c>
      <c r="G25" s="139" t="e">
        <f>VLOOKUP(F25,Tabelle1!A:B,2,0)</f>
        <v>#REF!</v>
      </c>
      <c r="H25" s="139" t="e">
        <f>VLOOKUP(F25,Tabelle1!A:B,3,0)</f>
        <v>#REF!</v>
      </c>
      <c r="I25" s="139" t="e">
        <f>VLOOKUP(H25,'BSG-Kürzel'!C:D,2,0)</f>
        <v>#REF!</v>
      </c>
      <c r="J25" s="163" t="e">
        <f>VLOOKUP(G25,Tabelle1!B:B,23,0)</f>
        <v>#REF!</v>
      </c>
      <c r="K25" s="161" t="e">
        <f>VLOOKUP(G25,Tabelle1!B:B,24,0)</f>
        <v>#REF!</v>
      </c>
      <c r="L25" s="164" t="e">
        <f>_xlfn.AGGREGATE(14,6,Tabelle1!#REF!,ROW()-2)</f>
        <v>#REF!</v>
      </c>
      <c r="M25" s="164" t="e">
        <f>VLOOKUP(F25,Tabelle1!A:B,5,0)</f>
        <v>#REF!</v>
      </c>
    </row>
    <row r="26" spans="1:13" x14ac:dyDescent="0.2">
      <c r="A26" s="216"/>
      <c r="B26" s="216"/>
      <c r="C26" s="150"/>
      <c r="D26" s="159" t="e">
        <f t="shared" si="0"/>
        <v>#REF!</v>
      </c>
      <c r="E26" s="139"/>
      <c r="F26" s="143" t="e">
        <f>INDEX(Tabelle1!A:A,_xlfn.AGGREGATE(14,6,ROW(Tabelle1!#REF!)/(Tabelle1!#REF!=L26),COUNTIF($L$3:L26,L26)),1)</f>
        <v>#REF!</v>
      </c>
      <c r="G26" s="139" t="e">
        <f>VLOOKUP(F26,Tabelle1!A:B,2,0)</f>
        <v>#REF!</v>
      </c>
      <c r="H26" s="139" t="e">
        <f>VLOOKUP(F26,Tabelle1!A:B,3,0)</f>
        <v>#REF!</v>
      </c>
      <c r="I26" s="139" t="e">
        <f>VLOOKUP(H26,'BSG-Kürzel'!C:D,2,0)</f>
        <v>#REF!</v>
      </c>
      <c r="J26" s="163" t="e">
        <f>VLOOKUP(G26,Tabelle1!B:B,23,0)</f>
        <v>#REF!</v>
      </c>
      <c r="K26" s="161" t="e">
        <f>VLOOKUP(G26,Tabelle1!B:B,24,0)</f>
        <v>#REF!</v>
      </c>
      <c r="L26" s="164" t="e">
        <f>_xlfn.AGGREGATE(14,6,Tabelle1!#REF!,ROW()-2)</f>
        <v>#REF!</v>
      </c>
      <c r="M26" s="164" t="e">
        <f>VLOOKUP(F26,Tabelle1!A:B,5,0)</f>
        <v>#REF!</v>
      </c>
    </row>
    <row r="27" spans="1:13" x14ac:dyDescent="0.2">
      <c r="C27" s="150"/>
      <c r="D27" s="159" t="e">
        <f t="shared" si="0"/>
        <v>#REF!</v>
      </c>
      <c r="E27" s="139"/>
      <c r="F27" s="143" t="e">
        <f>INDEX(Tabelle1!A:A,_xlfn.AGGREGATE(14,6,ROW(Tabelle1!#REF!)/(Tabelle1!#REF!=L27),COUNTIF($L$3:L27,L27)),1)</f>
        <v>#REF!</v>
      </c>
      <c r="G27" s="139" t="e">
        <f>VLOOKUP(F27,Tabelle1!A:B,2,0)</f>
        <v>#REF!</v>
      </c>
      <c r="H27" s="139" t="e">
        <f>VLOOKUP(F27,Tabelle1!A:B,3,0)</f>
        <v>#REF!</v>
      </c>
      <c r="I27" s="139" t="e">
        <f>VLOOKUP(H27,'BSG-Kürzel'!C:D,2,0)</f>
        <v>#REF!</v>
      </c>
      <c r="J27" s="163" t="e">
        <f>VLOOKUP(G27,Tabelle1!B:B,23,0)</f>
        <v>#REF!</v>
      </c>
      <c r="K27" s="161" t="e">
        <f>VLOOKUP(G27,Tabelle1!B:B,24,0)</f>
        <v>#REF!</v>
      </c>
      <c r="L27" s="164" t="e">
        <f>_xlfn.AGGREGATE(14,6,Tabelle1!#REF!,ROW()-2)</f>
        <v>#REF!</v>
      </c>
      <c r="M27" s="164" t="e">
        <f>VLOOKUP(F27,Tabelle1!A:B,5,0)</f>
        <v>#REF!</v>
      </c>
    </row>
    <row r="28" spans="1:13" x14ac:dyDescent="0.2">
      <c r="A28" s="211" t="s">
        <v>1258</v>
      </c>
      <c r="B28" s="211"/>
      <c r="C28" s="150"/>
      <c r="D28" s="159" t="e">
        <f t="shared" si="0"/>
        <v>#REF!</v>
      </c>
      <c r="E28" s="139"/>
      <c r="F28" s="143" t="e">
        <f>INDEX(Tabelle1!A:A,_xlfn.AGGREGATE(14,6,ROW(Tabelle1!#REF!)/(Tabelle1!#REF!=L28),COUNTIF($L$3:L28,L28)),1)</f>
        <v>#REF!</v>
      </c>
      <c r="G28" s="139" t="e">
        <f>VLOOKUP(F28,Tabelle1!A:B,2,0)</f>
        <v>#REF!</v>
      </c>
      <c r="H28" s="139" t="e">
        <f>VLOOKUP(F28,Tabelle1!A:B,3,0)</f>
        <v>#REF!</v>
      </c>
      <c r="I28" s="139" t="e">
        <f>VLOOKUP(H28,'BSG-Kürzel'!C:D,2,0)</f>
        <v>#REF!</v>
      </c>
      <c r="J28" s="163" t="e">
        <f>VLOOKUP(G28,Tabelle1!B:B,23,0)</f>
        <v>#REF!</v>
      </c>
      <c r="K28" s="161" t="e">
        <f>VLOOKUP(G28,Tabelle1!B:B,24,0)</f>
        <v>#REF!</v>
      </c>
      <c r="L28" s="164" t="e">
        <f>_xlfn.AGGREGATE(14,6,Tabelle1!#REF!,ROW()-2)</f>
        <v>#REF!</v>
      </c>
      <c r="M28" s="164" t="e">
        <f>VLOOKUP(F28,Tabelle1!A:B,5,0)</f>
        <v>#REF!</v>
      </c>
    </row>
    <row r="29" spans="1:13" x14ac:dyDescent="0.2">
      <c r="A29" s="146" t="s">
        <v>1259</v>
      </c>
      <c r="B29" s="145" t="s">
        <v>1260</v>
      </c>
      <c r="C29" s="150"/>
      <c r="D29" s="159" t="e">
        <f t="shared" si="0"/>
        <v>#REF!</v>
      </c>
      <c r="E29" s="139"/>
      <c r="F29" s="143" t="e">
        <f>INDEX(Tabelle1!A:A,_xlfn.AGGREGATE(14,6,ROW(Tabelle1!#REF!)/(Tabelle1!#REF!=L29),COUNTIF($L$3:L29,L29)),1)</f>
        <v>#REF!</v>
      </c>
      <c r="G29" s="139" t="e">
        <f>VLOOKUP(F29,Tabelle1!A:B,2,0)</f>
        <v>#REF!</v>
      </c>
      <c r="H29" s="139" t="e">
        <f>VLOOKUP(F29,Tabelle1!A:B,3,0)</f>
        <v>#REF!</v>
      </c>
      <c r="I29" s="139" t="e">
        <f>VLOOKUP(H29,'BSG-Kürzel'!C:D,2,0)</f>
        <v>#REF!</v>
      </c>
      <c r="J29" s="163" t="e">
        <f>VLOOKUP(G29,Tabelle1!B:B,23,0)</f>
        <v>#REF!</v>
      </c>
      <c r="K29" s="161" t="e">
        <f>VLOOKUP(G29,Tabelle1!B:B,24,0)</f>
        <v>#REF!</v>
      </c>
      <c r="L29" s="164" t="e">
        <f>_xlfn.AGGREGATE(14,6,Tabelle1!#REF!,ROW()-2)</f>
        <v>#REF!</v>
      </c>
      <c r="M29" s="164" t="e">
        <f>VLOOKUP(F29,Tabelle1!A:B,5,0)</f>
        <v>#REF!</v>
      </c>
    </row>
    <row r="30" spans="1:13" x14ac:dyDescent="0.2">
      <c r="D30" s="159" t="e">
        <f t="shared" si="0"/>
        <v>#REF!</v>
      </c>
      <c r="E30" s="139"/>
      <c r="F30" s="143" t="e">
        <f>INDEX(Tabelle1!A:A,_xlfn.AGGREGATE(14,6,ROW(Tabelle1!#REF!)/(Tabelle1!#REF!=L30),COUNTIF($L$3:L30,L30)),1)</f>
        <v>#REF!</v>
      </c>
      <c r="G30" s="139" t="e">
        <f>VLOOKUP(F30,Tabelle1!A:B,2,0)</f>
        <v>#REF!</v>
      </c>
      <c r="H30" s="139" t="e">
        <f>VLOOKUP(F30,Tabelle1!A:B,3,0)</f>
        <v>#REF!</v>
      </c>
      <c r="I30" s="139" t="e">
        <f>VLOOKUP(H30,'BSG-Kürzel'!C:D,2,0)</f>
        <v>#REF!</v>
      </c>
      <c r="J30" s="163" t="e">
        <f>VLOOKUP(G30,Tabelle1!B:B,23,0)</f>
        <v>#REF!</v>
      </c>
      <c r="K30" s="161" t="e">
        <f>VLOOKUP(G30,Tabelle1!B:B,24,0)</f>
        <v>#REF!</v>
      </c>
      <c r="L30" s="164" t="e">
        <f>_xlfn.AGGREGATE(14,6,Tabelle1!#REF!,ROW()-2)</f>
        <v>#REF!</v>
      </c>
      <c r="M30" s="164" t="e">
        <f>VLOOKUP(F30,Tabelle1!A:B,5,0)</f>
        <v>#REF!</v>
      </c>
    </row>
    <row r="31" spans="1:13" ht="12.75" customHeight="1" x14ac:dyDescent="0.2">
      <c r="A31" s="144" t="s">
        <v>834</v>
      </c>
      <c r="B31" s="102">
        <f>HLOOKUP(A31,[1]Zaehler!$A$2:$Q$3,2,0)</f>
        <v>14</v>
      </c>
      <c r="C31" s="150"/>
      <c r="D31" s="159" t="e">
        <f t="shared" si="0"/>
        <v>#REF!</v>
      </c>
      <c r="E31" s="139"/>
      <c r="F31" s="143" t="e">
        <f>INDEX(Tabelle1!A:A,_xlfn.AGGREGATE(14,6,ROW(Tabelle1!#REF!)/(Tabelle1!#REF!=L31),COUNTIF($L$3:L31,L31)),1)</f>
        <v>#REF!</v>
      </c>
      <c r="G31" s="139" t="e">
        <f>VLOOKUP(F31,Tabelle1!A:B,2,0)</f>
        <v>#REF!</v>
      </c>
      <c r="H31" s="139" t="e">
        <f>VLOOKUP(F31,Tabelle1!A:B,3,0)</f>
        <v>#REF!</v>
      </c>
      <c r="I31" s="139" t="e">
        <f>VLOOKUP(H31,'BSG-Kürzel'!C:D,2,0)</f>
        <v>#REF!</v>
      </c>
      <c r="J31" s="163" t="e">
        <f>VLOOKUP(G31,Tabelle1!B:B,23,0)</f>
        <v>#REF!</v>
      </c>
      <c r="K31" s="161" t="e">
        <f>VLOOKUP(G31,Tabelle1!B:B,24,0)</f>
        <v>#REF!</v>
      </c>
      <c r="L31" s="164" t="e">
        <f>_xlfn.AGGREGATE(14,6,Tabelle1!#REF!,ROW()-2)</f>
        <v>#REF!</v>
      </c>
      <c r="M31" s="164" t="e">
        <f>VLOOKUP(F31,Tabelle1!A:B,5,0)</f>
        <v>#REF!</v>
      </c>
    </row>
    <row r="32" spans="1:13" ht="15" x14ac:dyDescent="0.25">
      <c r="A32" s="147"/>
      <c r="B32" s="102"/>
      <c r="D32" s="159" t="e">
        <f t="shared" si="0"/>
        <v>#REF!</v>
      </c>
      <c r="E32" s="139"/>
      <c r="F32" s="143" t="e">
        <f>INDEX(Tabelle1!A:A,_xlfn.AGGREGATE(14,6,ROW(Tabelle1!#REF!)/(Tabelle1!#REF!=L32),COUNTIF($L$3:L32,L32)),1)</f>
        <v>#REF!</v>
      </c>
      <c r="G32" s="139" t="e">
        <f>VLOOKUP(F32,Tabelle1!A:B,2,0)</f>
        <v>#REF!</v>
      </c>
      <c r="H32" s="139" t="e">
        <f>VLOOKUP(F32,Tabelle1!A:B,3,0)</f>
        <v>#REF!</v>
      </c>
      <c r="I32" s="139" t="e">
        <f>VLOOKUP(H32,'BSG-Kürzel'!C:D,2,0)</f>
        <v>#REF!</v>
      </c>
      <c r="J32" s="163" t="e">
        <f>VLOOKUP(G32,Tabelle1!B:B,23,0)</f>
        <v>#REF!</v>
      </c>
      <c r="K32" s="161" t="e">
        <f>VLOOKUP(G32,Tabelle1!B:B,24,0)</f>
        <v>#REF!</v>
      </c>
      <c r="L32" s="164" t="e">
        <f>_xlfn.AGGREGATE(14,6,Tabelle1!#REF!,ROW()-2)</f>
        <v>#REF!</v>
      </c>
      <c r="M32" s="164" t="e">
        <f>VLOOKUP(F32,Tabelle1!A:B,5,0)</f>
        <v>#REF!</v>
      </c>
    </row>
    <row r="33" spans="1:13" x14ac:dyDescent="0.2">
      <c r="A33" s="144" t="s">
        <v>1370</v>
      </c>
      <c r="B33" s="102">
        <f>HLOOKUP(A33,[1]Zaehler!$A$2:$Q$3,2,0)</f>
        <v>14</v>
      </c>
      <c r="C33" s="150"/>
      <c r="D33" s="159" t="e">
        <f t="shared" si="0"/>
        <v>#REF!</v>
      </c>
      <c r="E33" s="139"/>
      <c r="F33" s="143" t="e">
        <f>INDEX(Tabelle1!A:A,_xlfn.AGGREGATE(14,6,ROW(Tabelle1!#REF!)/(Tabelle1!#REF!=L33),COUNTIF($L$3:L33,L33)),1)</f>
        <v>#REF!</v>
      </c>
      <c r="G33" s="139" t="e">
        <f>VLOOKUP(F33,Tabelle1!A:B,2,0)</f>
        <v>#REF!</v>
      </c>
      <c r="H33" s="139" t="e">
        <f>VLOOKUP(F33,Tabelle1!A:B,3,0)</f>
        <v>#REF!</v>
      </c>
      <c r="I33" s="139" t="e">
        <f>VLOOKUP(H33,'BSG-Kürzel'!C:D,2,0)</f>
        <v>#REF!</v>
      </c>
      <c r="J33" s="163" t="e">
        <f>VLOOKUP(G33,Tabelle1!B:B,23,0)</f>
        <v>#REF!</v>
      </c>
      <c r="K33" s="161" t="e">
        <f>VLOOKUP(G33,Tabelle1!B:B,24,0)</f>
        <v>#REF!</v>
      </c>
      <c r="L33" s="164" t="e">
        <f>_xlfn.AGGREGATE(14,6,Tabelle1!#REF!,ROW()-2)</f>
        <v>#REF!</v>
      </c>
      <c r="M33" s="164" t="e">
        <f>VLOOKUP(F33,Tabelle1!A:B,5,0)</f>
        <v>#REF!</v>
      </c>
    </row>
    <row r="34" spans="1:13" x14ac:dyDescent="0.2">
      <c r="A34" s="144" t="s">
        <v>1371</v>
      </c>
      <c r="B34" s="102">
        <f>HLOOKUP(A34,[1]Zaehler!$A$2:$Q$3,2,0)</f>
        <v>14</v>
      </c>
      <c r="C34" s="150"/>
      <c r="D34" s="159" t="e">
        <f t="shared" si="0"/>
        <v>#REF!</v>
      </c>
      <c r="E34" s="139"/>
      <c r="F34" s="143" t="e">
        <f>INDEX(Tabelle1!A:A,_xlfn.AGGREGATE(14,6,ROW(Tabelle1!#REF!)/(Tabelle1!#REF!=L34),COUNTIF($L$3:L34,L34)),1)</f>
        <v>#REF!</v>
      </c>
      <c r="G34" s="139" t="e">
        <f>VLOOKUP(F34,Tabelle1!A:B,2,0)</f>
        <v>#REF!</v>
      </c>
      <c r="H34" s="139" t="e">
        <f>VLOOKUP(F34,Tabelle1!A:B,3,0)</f>
        <v>#REF!</v>
      </c>
      <c r="I34" s="139" t="e">
        <f>VLOOKUP(H34,'BSG-Kürzel'!C:D,2,0)</f>
        <v>#REF!</v>
      </c>
      <c r="J34" s="163" t="e">
        <f>VLOOKUP(G34,Tabelle1!B:B,23,0)</f>
        <v>#REF!</v>
      </c>
      <c r="K34" s="161" t="e">
        <f>VLOOKUP(G34,Tabelle1!B:B,24,0)</f>
        <v>#REF!</v>
      </c>
      <c r="L34" s="164" t="e">
        <f>_xlfn.AGGREGATE(14,6,Tabelle1!#REF!,ROW()-2)</f>
        <v>#REF!</v>
      </c>
      <c r="M34" s="164" t="e">
        <f>VLOOKUP(F34,Tabelle1!A:B,5,0)</f>
        <v>#REF!</v>
      </c>
    </row>
    <row r="35" spans="1:13" x14ac:dyDescent="0.2">
      <c r="A35" s="144" t="s">
        <v>1372</v>
      </c>
      <c r="B35" s="102">
        <f>HLOOKUP(A35,[1]Zaehler!$A$2:$Q$3,2,0)</f>
        <v>14</v>
      </c>
      <c r="C35" s="150"/>
      <c r="D35" s="159" t="e">
        <f t="shared" ref="D35:D66" si="1">RANK(L35,L:L)</f>
        <v>#REF!</v>
      </c>
      <c r="E35" s="139"/>
      <c r="F35" s="143" t="e">
        <f>INDEX(Tabelle1!A:A,_xlfn.AGGREGATE(14,6,ROW(Tabelle1!#REF!)/(Tabelle1!#REF!=L35),COUNTIF($L$3:L35,L35)),1)</f>
        <v>#REF!</v>
      </c>
      <c r="G35" s="139" t="e">
        <f>VLOOKUP(F35,Tabelle1!A:B,2,0)</f>
        <v>#REF!</v>
      </c>
      <c r="H35" s="139" t="e">
        <f>VLOOKUP(F35,Tabelle1!A:B,3,0)</f>
        <v>#REF!</v>
      </c>
      <c r="I35" s="139" t="e">
        <f>VLOOKUP(H35,'BSG-Kürzel'!C:D,2,0)</f>
        <v>#REF!</v>
      </c>
      <c r="J35" s="163" t="e">
        <f>VLOOKUP(G35,Tabelle1!B:B,23,0)</f>
        <v>#REF!</v>
      </c>
      <c r="K35" s="161" t="e">
        <f>VLOOKUP(G35,Tabelle1!B:B,24,0)</f>
        <v>#REF!</v>
      </c>
      <c r="L35" s="164" t="e">
        <f>_xlfn.AGGREGATE(14,6,Tabelle1!#REF!,ROW()-2)</f>
        <v>#REF!</v>
      </c>
      <c r="M35" s="164" t="e">
        <f>VLOOKUP(F35,Tabelle1!A:B,5,0)</f>
        <v>#REF!</v>
      </c>
    </row>
    <row r="36" spans="1:13" x14ac:dyDescent="0.2">
      <c r="B36" s="102"/>
      <c r="C36" s="150"/>
      <c r="D36" s="159" t="e">
        <f t="shared" si="1"/>
        <v>#REF!</v>
      </c>
      <c r="E36" s="139"/>
      <c r="F36" s="143" t="e">
        <f>INDEX(Tabelle1!A:A,_xlfn.AGGREGATE(14,6,ROW(Tabelle1!#REF!)/(Tabelle1!#REF!=L36),COUNTIF($L$3:L36,L36)),1)</f>
        <v>#REF!</v>
      </c>
      <c r="G36" s="139" t="e">
        <f>VLOOKUP(F36,Tabelle1!A:B,2,0)</f>
        <v>#REF!</v>
      </c>
      <c r="H36" s="139" t="e">
        <f>VLOOKUP(F36,Tabelle1!A:B,3,0)</f>
        <v>#REF!</v>
      </c>
      <c r="I36" s="139" t="e">
        <f>VLOOKUP(H36,'BSG-Kürzel'!C:D,2,0)</f>
        <v>#REF!</v>
      </c>
      <c r="J36" s="163" t="e">
        <f>VLOOKUP(G36,Tabelle1!B:B,23,0)</f>
        <v>#REF!</v>
      </c>
      <c r="K36" s="161" t="e">
        <f>VLOOKUP(G36,Tabelle1!B:B,24,0)</f>
        <v>#REF!</v>
      </c>
      <c r="L36" s="164" t="e">
        <f>_xlfn.AGGREGATE(14,6,Tabelle1!#REF!,ROW()-2)</f>
        <v>#REF!</v>
      </c>
      <c r="M36" s="164" t="e">
        <f>VLOOKUP(F36,Tabelle1!A:B,5,0)</f>
        <v>#REF!</v>
      </c>
    </row>
    <row r="37" spans="1:13" x14ac:dyDescent="0.2">
      <c r="B37" s="102"/>
      <c r="C37" s="150"/>
      <c r="D37" s="159" t="e">
        <f t="shared" si="1"/>
        <v>#REF!</v>
      </c>
      <c r="E37" s="139"/>
      <c r="F37" s="143" t="e">
        <f>INDEX(Tabelle1!A:A,_xlfn.AGGREGATE(14,6,ROW(Tabelle1!#REF!)/(Tabelle1!#REF!=L37),COUNTIF($L$3:L37,L37)),1)</f>
        <v>#REF!</v>
      </c>
      <c r="G37" s="139" t="e">
        <f>VLOOKUP(F37,Tabelle1!A:B,2,0)</f>
        <v>#REF!</v>
      </c>
      <c r="H37" s="139" t="e">
        <f>VLOOKUP(F37,Tabelle1!A:B,3,0)</f>
        <v>#REF!</v>
      </c>
      <c r="I37" s="139" t="e">
        <f>VLOOKUP(H37,'BSG-Kürzel'!C:D,2,0)</f>
        <v>#REF!</v>
      </c>
      <c r="J37" s="163" t="e">
        <f>VLOOKUP(G37,Tabelle1!B:B,23,0)</f>
        <v>#REF!</v>
      </c>
      <c r="K37" s="161" t="e">
        <f>VLOOKUP(G37,Tabelle1!B:B,24,0)</f>
        <v>#REF!</v>
      </c>
      <c r="L37" s="164" t="e">
        <f>_xlfn.AGGREGATE(14,6,Tabelle1!#REF!,ROW()-2)</f>
        <v>#REF!</v>
      </c>
      <c r="M37" s="164" t="e">
        <f>VLOOKUP(F37,Tabelle1!A:B,5,0)</f>
        <v>#REF!</v>
      </c>
    </row>
    <row r="38" spans="1:13" x14ac:dyDescent="0.2">
      <c r="A38" s="144" t="s">
        <v>1373</v>
      </c>
      <c r="B38" s="102">
        <f>HLOOKUP(A38,[1]Zaehler!$A$2:$Q$3,2,0)</f>
        <v>14</v>
      </c>
      <c r="C38" s="150"/>
      <c r="D38" s="159" t="e">
        <f t="shared" si="1"/>
        <v>#REF!</v>
      </c>
      <c r="E38" s="139"/>
      <c r="F38" s="143" t="e">
        <f>INDEX(Tabelle1!A:A,_xlfn.AGGREGATE(14,6,ROW(Tabelle1!#REF!)/(Tabelle1!#REF!=L38),COUNTIF($L$3:L38,L38)),1)</f>
        <v>#REF!</v>
      </c>
      <c r="G38" s="139" t="e">
        <f>VLOOKUP(F38,Tabelle1!A:B,2,0)</f>
        <v>#REF!</v>
      </c>
      <c r="H38" s="139" t="e">
        <f>VLOOKUP(F38,Tabelle1!A:B,3,0)</f>
        <v>#REF!</v>
      </c>
      <c r="I38" s="139" t="e">
        <f>VLOOKUP(H38,'BSG-Kürzel'!C:D,2,0)</f>
        <v>#REF!</v>
      </c>
      <c r="J38" s="163" t="e">
        <f>VLOOKUP(G38,Tabelle1!B:B,23,0)</f>
        <v>#REF!</v>
      </c>
      <c r="K38" s="161" t="e">
        <f>VLOOKUP(G38,Tabelle1!B:B,24,0)</f>
        <v>#REF!</v>
      </c>
      <c r="L38" s="164" t="e">
        <f>_xlfn.AGGREGATE(14,6,Tabelle1!#REF!,ROW()-2)</f>
        <v>#REF!</v>
      </c>
      <c r="M38" s="164" t="e">
        <f>VLOOKUP(F38,Tabelle1!A:B,5,0)</f>
        <v>#REF!</v>
      </c>
    </row>
    <row r="39" spans="1:13" x14ac:dyDescent="0.2">
      <c r="A39" s="144" t="s">
        <v>1374</v>
      </c>
      <c r="B39" s="102">
        <f>HLOOKUP(A39,[1]Zaehler!$A$2:$Q$3,2,0)</f>
        <v>14</v>
      </c>
      <c r="D39" s="159" t="e">
        <f t="shared" si="1"/>
        <v>#REF!</v>
      </c>
      <c r="E39" s="139"/>
      <c r="F39" s="143" t="e">
        <f>INDEX(Tabelle1!A:A,_xlfn.AGGREGATE(14,6,ROW(Tabelle1!#REF!)/(Tabelle1!#REF!=L39),COUNTIF($L$3:L39,L39)),1)</f>
        <v>#REF!</v>
      </c>
      <c r="G39" s="139" t="e">
        <f>VLOOKUP(F39,Tabelle1!A:B,2,0)</f>
        <v>#REF!</v>
      </c>
      <c r="H39" s="139" t="e">
        <f>VLOOKUP(F39,Tabelle1!A:B,3,0)</f>
        <v>#REF!</v>
      </c>
      <c r="I39" s="139" t="e">
        <f>VLOOKUP(H39,'BSG-Kürzel'!C:D,2,0)</f>
        <v>#REF!</v>
      </c>
      <c r="J39" s="163" t="e">
        <f>VLOOKUP(G39,Tabelle1!B:B,23,0)</f>
        <v>#REF!</v>
      </c>
      <c r="K39" s="161" t="e">
        <f>VLOOKUP(G39,Tabelle1!B:B,24,0)</f>
        <v>#REF!</v>
      </c>
      <c r="L39" s="164" t="e">
        <f>_xlfn.AGGREGATE(14,6,Tabelle1!#REF!,ROW()-2)</f>
        <v>#REF!</v>
      </c>
      <c r="M39" s="164" t="e">
        <f>VLOOKUP(F39,Tabelle1!A:B,5,0)</f>
        <v>#REF!</v>
      </c>
    </row>
    <row r="40" spans="1:13" x14ac:dyDescent="0.2">
      <c r="A40" s="144" t="s">
        <v>1375</v>
      </c>
      <c r="B40" s="102">
        <f>HLOOKUP(A40,[1]Zaehler!$A$2:$Q$3,2,0)</f>
        <v>14</v>
      </c>
      <c r="D40" s="159" t="e">
        <f t="shared" si="1"/>
        <v>#REF!</v>
      </c>
      <c r="E40" s="139"/>
      <c r="F40" s="143" t="e">
        <f>INDEX(Tabelle1!A:A,_xlfn.AGGREGATE(14,6,ROW(Tabelle1!#REF!)/(Tabelle1!#REF!=L40),COUNTIF($L$3:L40,L40)),1)</f>
        <v>#REF!</v>
      </c>
      <c r="G40" s="139" t="e">
        <f>VLOOKUP(F40,Tabelle1!A:B,2,0)</f>
        <v>#REF!</v>
      </c>
      <c r="H40" s="139" t="e">
        <f>VLOOKUP(F40,Tabelle1!A:B,3,0)</f>
        <v>#REF!</v>
      </c>
      <c r="I40" s="139" t="e">
        <f>VLOOKUP(H40,'BSG-Kürzel'!C:D,2,0)</f>
        <v>#REF!</v>
      </c>
      <c r="J40" s="163" t="e">
        <f>VLOOKUP(G40,Tabelle1!B:B,23,0)</f>
        <v>#REF!</v>
      </c>
      <c r="K40" s="161" t="e">
        <f>VLOOKUP(G40,Tabelle1!B:B,24,0)</f>
        <v>#REF!</v>
      </c>
      <c r="L40" s="164" t="e">
        <f>_xlfn.AGGREGATE(14,6,Tabelle1!#REF!,ROW()-2)</f>
        <v>#REF!</v>
      </c>
      <c r="M40" s="164" t="e">
        <f>VLOOKUP(F40,Tabelle1!A:B,5,0)</f>
        <v>#REF!</v>
      </c>
    </row>
    <row r="41" spans="1:13" x14ac:dyDescent="0.2">
      <c r="A41" s="144" t="s">
        <v>1437</v>
      </c>
      <c r="B41" s="102">
        <f>HLOOKUP(A41,[1]Zaehler!$A$2:$Q$3,2,0)</f>
        <v>14</v>
      </c>
      <c r="D41" s="159" t="e">
        <f t="shared" si="1"/>
        <v>#REF!</v>
      </c>
      <c r="E41" s="139"/>
      <c r="F41" s="143" t="e">
        <f>INDEX(Tabelle1!A:A,_xlfn.AGGREGATE(14,6,ROW(Tabelle1!#REF!)/(Tabelle1!#REF!=L41),COUNTIF($L$3:L41,L41)),1)</f>
        <v>#REF!</v>
      </c>
      <c r="G41" s="139" t="e">
        <f>VLOOKUP(F41,Tabelle1!A:B,2,0)</f>
        <v>#REF!</v>
      </c>
      <c r="H41" s="139" t="e">
        <f>VLOOKUP(F41,Tabelle1!A:B,3,0)</f>
        <v>#REF!</v>
      </c>
      <c r="I41" s="139" t="e">
        <f>VLOOKUP(H41,'BSG-Kürzel'!C:D,2,0)</f>
        <v>#REF!</v>
      </c>
      <c r="J41" s="163" t="e">
        <f>VLOOKUP(G41,Tabelle1!B:B,23,0)</f>
        <v>#REF!</v>
      </c>
      <c r="K41" s="161" t="e">
        <f>VLOOKUP(G41,Tabelle1!B:B,24,0)</f>
        <v>#REF!</v>
      </c>
      <c r="L41" s="164" t="e">
        <f>_xlfn.AGGREGATE(14,6,Tabelle1!#REF!,ROW()-2)</f>
        <v>#REF!</v>
      </c>
      <c r="M41" s="164" t="e">
        <f>VLOOKUP(F41,Tabelle1!A:B,5,0)</f>
        <v>#REF!</v>
      </c>
    </row>
    <row r="42" spans="1:13" x14ac:dyDescent="0.2">
      <c r="B42" s="102"/>
      <c r="D42" s="159" t="e">
        <f t="shared" si="1"/>
        <v>#REF!</v>
      </c>
      <c r="E42" s="139"/>
      <c r="F42" s="143" t="e">
        <f>INDEX(Tabelle1!A:A,_xlfn.AGGREGATE(14,6,ROW(Tabelle1!#REF!)/(Tabelle1!#REF!=L42),COUNTIF($L$3:L42,L42)),1)</f>
        <v>#REF!</v>
      </c>
      <c r="G42" s="139" t="e">
        <f>VLOOKUP(F42,Tabelle1!A:B,2,0)</f>
        <v>#REF!</v>
      </c>
      <c r="H42" s="139" t="e">
        <f>VLOOKUP(F42,Tabelle1!A:B,3,0)</f>
        <v>#REF!</v>
      </c>
      <c r="I42" s="139" t="e">
        <f>VLOOKUP(H42,'BSG-Kürzel'!C:D,2,0)</f>
        <v>#REF!</v>
      </c>
      <c r="J42" s="163" t="e">
        <f>VLOOKUP(G42,Tabelle1!B:B,23,0)</f>
        <v>#REF!</v>
      </c>
      <c r="K42" s="161" t="e">
        <f>VLOOKUP(G42,Tabelle1!B:B,24,0)</f>
        <v>#REF!</v>
      </c>
      <c r="L42" s="164" t="e">
        <f>_xlfn.AGGREGATE(14,6,Tabelle1!#REF!,ROW()-2)</f>
        <v>#REF!</v>
      </c>
      <c r="M42" s="164" t="e">
        <f>VLOOKUP(F42,Tabelle1!A:B,5,0)</f>
        <v>#REF!</v>
      </c>
    </row>
    <row r="43" spans="1:13" x14ac:dyDescent="0.2">
      <c r="A43" s="144" t="s">
        <v>1376</v>
      </c>
      <c r="B43" s="102">
        <f>HLOOKUP(A43,[1]Zaehler!$A$2:$Q$3,2,0)</f>
        <v>14</v>
      </c>
      <c r="D43" s="159" t="e">
        <f t="shared" si="1"/>
        <v>#REF!</v>
      </c>
      <c r="E43" s="139"/>
      <c r="F43" s="143" t="e">
        <f>INDEX(Tabelle1!A:A,_xlfn.AGGREGATE(14,6,ROW(Tabelle1!#REF!)/(Tabelle1!#REF!=L43),COUNTIF($L$3:L43,L43)),1)</f>
        <v>#REF!</v>
      </c>
      <c r="G43" s="139" t="e">
        <f>VLOOKUP(F43,Tabelle1!A:B,2,0)</f>
        <v>#REF!</v>
      </c>
      <c r="H43" s="139" t="e">
        <f>VLOOKUP(F43,Tabelle1!A:B,3,0)</f>
        <v>#REF!</v>
      </c>
      <c r="I43" s="139" t="e">
        <f>VLOOKUP(H43,'BSG-Kürzel'!C:D,2,0)</f>
        <v>#REF!</v>
      </c>
      <c r="J43" s="163" t="e">
        <f>VLOOKUP(G43,Tabelle1!B:B,23,0)</f>
        <v>#REF!</v>
      </c>
      <c r="K43" s="161" t="e">
        <f>VLOOKUP(G43,Tabelle1!B:B,24,0)</f>
        <v>#REF!</v>
      </c>
      <c r="L43" s="164" t="e">
        <f>_xlfn.AGGREGATE(14,6,Tabelle1!#REF!,ROW()-2)</f>
        <v>#REF!</v>
      </c>
      <c r="M43" s="164" t="e">
        <f>VLOOKUP(F43,Tabelle1!A:B,5,0)</f>
        <v>#REF!</v>
      </c>
    </row>
    <row r="44" spans="1:13" x14ac:dyDescent="0.2">
      <c r="A44" s="144" t="s">
        <v>1377</v>
      </c>
      <c r="B44" s="102">
        <f>HLOOKUP(A44,[1]Zaehler!$A$2:$Q$3,2,0)</f>
        <v>14</v>
      </c>
      <c r="D44" s="159" t="e">
        <f t="shared" si="1"/>
        <v>#REF!</v>
      </c>
      <c r="E44" s="139"/>
      <c r="F44" s="143" t="e">
        <f>INDEX(Tabelle1!A:A,_xlfn.AGGREGATE(14,6,ROW(Tabelle1!#REF!)/(Tabelle1!#REF!=L44),COUNTIF($L$3:L44,L44)),1)</f>
        <v>#REF!</v>
      </c>
      <c r="G44" s="139" t="e">
        <f>VLOOKUP(F44,Tabelle1!A:B,2,0)</f>
        <v>#REF!</v>
      </c>
      <c r="H44" s="139" t="e">
        <f>VLOOKUP(F44,Tabelle1!A:B,3,0)</f>
        <v>#REF!</v>
      </c>
      <c r="I44" s="139" t="e">
        <f>VLOOKUP(H44,'BSG-Kürzel'!C:D,2,0)</f>
        <v>#REF!</v>
      </c>
      <c r="J44" s="163" t="e">
        <f>VLOOKUP(G44,Tabelle1!B:B,23,0)</f>
        <v>#REF!</v>
      </c>
      <c r="K44" s="161" t="e">
        <f>VLOOKUP(G44,Tabelle1!B:B,24,0)</f>
        <v>#REF!</v>
      </c>
      <c r="L44" s="164" t="e">
        <f>_xlfn.AGGREGATE(14,6,Tabelle1!#REF!,ROW()-2)</f>
        <v>#REF!</v>
      </c>
      <c r="M44" s="164" t="e">
        <f>VLOOKUP(F44,Tabelle1!A:B,5,0)</f>
        <v>#REF!</v>
      </c>
    </row>
    <row r="45" spans="1:13" x14ac:dyDescent="0.2">
      <c r="A45" s="144" t="s">
        <v>1378</v>
      </c>
      <c r="B45" s="102">
        <f>HLOOKUP(A45,[1]Zaehler!$A$2:$Q$3,2,0)</f>
        <v>14</v>
      </c>
      <c r="D45" s="159" t="e">
        <f t="shared" si="1"/>
        <v>#REF!</v>
      </c>
      <c r="E45" s="139"/>
      <c r="F45" s="143" t="e">
        <f>INDEX(Tabelle1!A:A,_xlfn.AGGREGATE(14,6,ROW(Tabelle1!#REF!)/(Tabelle1!#REF!=L45),COUNTIF($L$3:L45,L45)),1)</f>
        <v>#REF!</v>
      </c>
      <c r="G45" s="139" t="e">
        <f>VLOOKUP(F45,Tabelle1!A:B,2,0)</f>
        <v>#REF!</v>
      </c>
      <c r="H45" s="139" t="e">
        <f>VLOOKUP(F45,Tabelle1!A:B,3,0)</f>
        <v>#REF!</v>
      </c>
      <c r="I45" s="139" t="e">
        <f>VLOOKUP(H45,'BSG-Kürzel'!C:D,2,0)</f>
        <v>#REF!</v>
      </c>
      <c r="J45" s="163" t="e">
        <f>VLOOKUP(G45,Tabelle1!B:B,23,0)</f>
        <v>#REF!</v>
      </c>
      <c r="K45" s="161" t="e">
        <f>VLOOKUP(G45,Tabelle1!B:B,24,0)</f>
        <v>#REF!</v>
      </c>
      <c r="L45" s="164" t="e">
        <f>_xlfn.AGGREGATE(14,6,Tabelle1!#REF!,ROW()-2)</f>
        <v>#REF!</v>
      </c>
      <c r="M45" s="164" t="e">
        <f>VLOOKUP(F45,Tabelle1!A:B,5,0)</f>
        <v>#REF!</v>
      </c>
    </row>
    <row r="46" spans="1:13" x14ac:dyDescent="0.2">
      <c r="A46" s="144" t="s">
        <v>1379</v>
      </c>
      <c r="B46" s="102">
        <f>HLOOKUP(A46,[1]Zaehler!$A$2:$Q$3,2,0)</f>
        <v>14</v>
      </c>
      <c r="D46" s="159" t="e">
        <f t="shared" si="1"/>
        <v>#REF!</v>
      </c>
      <c r="E46" s="139"/>
      <c r="F46" s="143" t="e">
        <f>INDEX(Tabelle1!A:A,_xlfn.AGGREGATE(14,6,ROW(Tabelle1!#REF!)/(Tabelle1!#REF!=L46),COUNTIF($L$3:L46,L46)),1)</f>
        <v>#REF!</v>
      </c>
      <c r="G46" s="139" t="e">
        <f>VLOOKUP(F46,Tabelle1!A:B,2,0)</f>
        <v>#REF!</v>
      </c>
      <c r="H46" s="139" t="e">
        <f>VLOOKUP(F46,Tabelle1!A:B,3,0)</f>
        <v>#REF!</v>
      </c>
      <c r="I46" s="139" t="e">
        <f>VLOOKUP(H46,'BSG-Kürzel'!C:D,2,0)</f>
        <v>#REF!</v>
      </c>
      <c r="J46" s="163" t="e">
        <f>VLOOKUP(G46,Tabelle1!B:B,23,0)</f>
        <v>#REF!</v>
      </c>
      <c r="K46" s="161" t="e">
        <f>VLOOKUP(G46,Tabelle1!B:B,24,0)</f>
        <v>#REF!</v>
      </c>
      <c r="L46" s="164" t="e">
        <f>_xlfn.AGGREGATE(14,6,Tabelle1!#REF!,ROW()-2)</f>
        <v>#REF!</v>
      </c>
      <c r="M46" s="164" t="e">
        <f>VLOOKUP(F46,Tabelle1!A:B,5,0)</f>
        <v>#REF!</v>
      </c>
    </row>
    <row r="47" spans="1:13" x14ac:dyDescent="0.2">
      <c r="B47" s="102">
        <f>'Schnittliste Herren'!B47</f>
        <v>0</v>
      </c>
      <c r="D47" s="159" t="e">
        <f t="shared" si="1"/>
        <v>#REF!</v>
      </c>
      <c r="E47" s="139"/>
      <c r="F47" s="143" t="e">
        <f>INDEX(Tabelle1!A:A,_xlfn.AGGREGATE(14,6,ROW(Tabelle1!#REF!)/(Tabelle1!#REF!=L47),COUNTIF($L$3:L47,L47)),1)</f>
        <v>#REF!</v>
      </c>
      <c r="G47" s="139" t="e">
        <f>VLOOKUP(F47,Tabelle1!A:B,2,0)</f>
        <v>#REF!</v>
      </c>
      <c r="H47" s="139" t="e">
        <f>VLOOKUP(F47,Tabelle1!A:B,3,0)</f>
        <v>#REF!</v>
      </c>
      <c r="I47" s="139" t="e">
        <f>VLOOKUP(H47,'BSG-Kürzel'!C:D,2,0)</f>
        <v>#REF!</v>
      </c>
      <c r="J47" s="163" t="e">
        <f>VLOOKUP(G47,Tabelle1!B:B,23,0)</f>
        <v>#REF!</v>
      </c>
      <c r="K47" s="161" t="e">
        <f>VLOOKUP(G47,Tabelle1!B:B,24,0)</f>
        <v>#REF!</v>
      </c>
      <c r="L47" s="164" t="e">
        <f>_xlfn.AGGREGATE(14,6,Tabelle1!#REF!,ROW()-2)</f>
        <v>#REF!</v>
      </c>
      <c r="M47" s="164" t="e">
        <f>VLOOKUP(F47,Tabelle1!A:B,5,0)</f>
        <v>#REF!</v>
      </c>
    </row>
    <row r="48" spans="1:13" x14ac:dyDescent="0.2">
      <c r="B48" s="102"/>
      <c r="D48" s="159" t="e">
        <f t="shared" si="1"/>
        <v>#REF!</v>
      </c>
      <c r="E48" s="139"/>
      <c r="F48" s="143" t="e">
        <f>INDEX(Tabelle1!A:A,_xlfn.AGGREGATE(14,6,ROW(Tabelle1!#REF!)/(Tabelle1!#REF!=L48),COUNTIF($L$3:L48,L48)),1)</f>
        <v>#REF!</v>
      </c>
      <c r="G48" s="139" t="e">
        <f>VLOOKUP(F48,Tabelle1!A:B,2,0)</f>
        <v>#REF!</v>
      </c>
      <c r="H48" s="139" t="e">
        <f>VLOOKUP(F48,Tabelle1!A:B,3,0)</f>
        <v>#REF!</v>
      </c>
      <c r="I48" s="139" t="e">
        <f>VLOOKUP(H48,'BSG-Kürzel'!C:D,2,0)</f>
        <v>#REF!</v>
      </c>
      <c r="J48" s="163" t="e">
        <f>VLOOKUP(G48,Tabelle1!B:B,23,0)</f>
        <v>#REF!</v>
      </c>
      <c r="K48" s="161" t="e">
        <f>VLOOKUP(G48,Tabelle1!B:B,24,0)</f>
        <v>#REF!</v>
      </c>
      <c r="L48" s="164" t="e">
        <f>_xlfn.AGGREGATE(14,6,Tabelle1!#REF!,ROW()-2)</f>
        <v>#REF!</v>
      </c>
      <c r="M48" s="164" t="e">
        <f>VLOOKUP(F48,Tabelle1!A:B,5,0)</f>
        <v>#REF!</v>
      </c>
    </row>
    <row r="49" spans="2:13" x14ac:dyDescent="0.2">
      <c r="B49" s="102"/>
      <c r="D49" s="159" t="e">
        <f t="shared" si="1"/>
        <v>#REF!</v>
      </c>
      <c r="E49" s="139"/>
      <c r="F49" s="143" t="e">
        <f>INDEX(Tabelle1!A:A,_xlfn.AGGREGATE(14,6,ROW(Tabelle1!#REF!)/(Tabelle1!#REF!=L49),COUNTIF($L$3:L49,L49)),1)</f>
        <v>#REF!</v>
      </c>
      <c r="G49" s="139" t="e">
        <f>VLOOKUP(F49,Tabelle1!A:B,2,0)</f>
        <v>#REF!</v>
      </c>
      <c r="H49" s="139" t="e">
        <f>VLOOKUP(F49,Tabelle1!A:B,3,0)</f>
        <v>#REF!</v>
      </c>
      <c r="I49" s="139" t="e">
        <f>VLOOKUP(H49,'BSG-Kürzel'!C:D,2,0)</f>
        <v>#REF!</v>
      </c>
      <c r="J49" s="163" t="e">
        <f>VLOOKUP(G49,Tabelle1!B:B,23,0)</f>
        <v>#REF!</v>
      </c>
      <c r="K49" s="161" t="e">
        <f>VLOOKUP(G49,Tabelle1!B:B,24,0)</f>
        <v>#REF!</v>
      </c>
      <c r="L49" s="164" t="e">
        <f>_xlfn.AGGREGATE(14,6,Tabelle1!#REF!,ROW()-2)</f>
        <v>#REF!</v>
      </c>
      <c r="M49" s="164" t="e">
        <f>VLOOKUP(F49,Tabelle1!A:B,5,0)</f>
        <v>#REF!</v>
      </c>
    </row>
    <row r="50" spans="2:13" x14ac:dyDescent="0.2">
      <c r="D50" s="159" t="e">
        <f t="shared" si="1"/>
        <v>#REF!</v>
      </c>
      <c r="E50" s="139"/>
      <c r="F50" s="143" t="e">
        <f>INDEX(Tabelle1!A:A,_xlfn.AGGREGATE(14,6,ROW(Tabelle1!#REF!)/(Tabelle1!#REF!=L50),COUNTIF($L$3:L50,L50)),1)</f>
        <v>#REF!</v>
      </c>
      <c r="G50" s="139" t="e">
        <f>VLOOKUP(F50,Tabelle1!A:B,2,0)</f>
        <v>#REF!</v>
      </c>
      <c r="H50" s="139" t="e">
        <f>VLOOKUP(F50,Tabelle1!A:B,3,0)</f>
        <v>#REF!</v>
      </c>
      <c r="I50" s="139" t="e">
        <f>VLOOKUP(H50,'BSG-Kürzel'!C:D,2,0)</f>
        <v>#REF!</v>
      </c>
      <c r="J50" s="163" t="e">
        <f>VLOOKUP(G50,Tabelle1!B:B,23,0)</f>
        <v>#REF!</v>
      </c>
      <c r="K50" s="161" t="e">
        <f>VLOOKUP(G50,Tabelle1!B:B,24,0)</f>
        <v>#REF!</v>
      </c>
      <c r="L50" s="164" t="e">
        <f>_xlfn.AGGREGATE(14,6,Tabelle1!#REF!,ROW()-2)</f>
        <v>#REF!</v>
      </c>
      <c r="M50" s="164" t="e">
        <f>VLOOKUP(F50,Tabelle1!A:B,5,0)</f>
        <v>#REF!</v>
      </c>
    </row>
    <row r="51" spans="2:13" x14ac:dyDescent="0.2">
      <c r="D51" s="159" t="e">
        <f t="shared" si="1"/>
        <v>#REF!</v>
      </c>
      <c r="E51" s="139"/>
      <c r="F51" s="143" t="e">
        <f>INDEX(Tabelle1!A:A,_xlfn.AGGREGATE(14,6,ROW(Tabelle1!#REF!)/(Tabelle1!#REF!=L51),COUNTIF($L$3:L51,L51)),1)</f>
        <v>#REF!</v>
      </c>
      <c r="G51" s="139" t="e">
        <f>VLOOKUP(F51,Tabelle1!A:B,2,0)</f>
        <v>#REF!</v>
      </c>
      <c r="H51" s="139" t="e">
        <f>VLOOKUP(F51,Tabelle1!A:B,3,0)</f>
        <v>#REF!</v>
      </c>
      <c r="I51" s="139" t="e">
        <f>VLOOKUP(H51,'BSG-Kürzel'!C:D,2,0)</f>
        <v>#REF!</v>
      </c>
      <c r="J51" s="163" t="e">
        <f>VLOOKUP(G51,Tabelle1!B:B,23,0)</f>
        <v>#REF!</v>
      </c>
      <c r="K51" s="161" t="e">
        <f>VLOOKUP(G51,Tabelle1!B:B,24,0)</f>
        <v>#REF!</v>
      </c>
      <c r="L51" s="164" t="e">
        <f>_xlfn.AGGREGATE(14,6,Tabelle1!#REF!,ROW()-2)</f>
        <v>#REF!</v>
      </c>
      <c r="M51" s="164" t="e">
        <f>VLOOKUP(F51,Tabelle1!A:B,5,0)</f>
        <v>#REF!</v>
      </c>
    </row>
    <row r="52" spans="2:13" x14ac:dyDescent="0.2">
      <c r="D52" s="159" t="e">
        <f t="shared" si="1"/>
        <v>#REF!</v>
      </c>
      <c r="E52" s="139"/>
      <c r="F52" s="143" t="e">
        <f>INDEX(Tabelle1!A:A,_xlfn.AGGREGATE(14,6,ROW(Tabelle1!#REF!)/(Tabelle1!#REF!=L52),COUNTIF($L$3:L52,L52)),1)</f>
        <v>#REF!</v>
      </c>
      <c r="G52" s="139" t="e">
        <f>VLOOKUP(F52,Tabelle1!A:B,2,0)</f>
        <v>#REF!</v>
      </c>
      <c r="H52" s="139" t="e">
        <f>VLOOKUP(F52,Tabelle1!A:B,3,0)</f>
        <v>#REF!</v>
      </c>
      <c r="I52" s="139" t="e">
        <f>VLOOKUP(H52,'BSG-Kürzel'!C:D,2,0)</f>
        <v>#REF!</v>
      </c>
      <c r="J52" s="163" t="e">
        <f>VLOOKUP(G52,Tabelle1!B:B,23,0)</f>
        <v>#REF!</v>
      </c>
      <c r="K52" s="161" t="e">
        <f>VLOOKUP(G52,Tabelle1!B:B,24,0)</f>
        <v>#REF!</v>
      </c>
      <c r="L52" s="164" t="e">
        <f>_xlfn.AGGREGATE(14,6,Tabelle1!#REF!,ROW()-2)</f>
        <v>#REF!</v>
      </c>
      <c r="M52" s="164" t="e">
        <f>VLOOKUP(F52,Tabelle1!A:B,5,0)</f>
        <v>#REF!</v>
      </c>
    </row>
    <row r="53" spans="2:13" x14ac:dyDescent="0.2">
      <c r="D53" s="159" t="e">
        <f t="shared" si="1"/>
        <v>#REF!</v>
      </c>
      <c r="E53" s="139"/>
      <c r="F53" s="143" t="e">
        <f>INDEX(Tabelle1!A:A,_xlfn.AGGREGATE(14,6,ROW(Tabelle1!#REF!)/(Tabelle1!#REF!=L53),COUNTIF($L$3:L53,L53)),1)</f>
        <v>#REF!</v>
      </c>
      <c r="G53" s="139" t="e">
        <f>VLOOKUP(F53,Tabelle1!A:B,2,0)</f>
        <v>#REF!</v>
      </c>
      <c r="H53" s="139" t="e">
        <f>VLOOKUP(F53,Tabelle1!A:B,3,0)</f>
        <v>#REF!</v>
      </c>
      <c r="I53" s="139" t="e">
        <f>VLOOKUP(H53,'BSG-Kürzel'!C:D,2,0)</f>
        <v>#REF!</v>
      </c>
      <c r="J53" s="163" t="e">
        <f>VLOOKUP(G53,Tabelle1!B:B,23,0)</f>
        <v>#REF!</v>
      </c>
      <c r="K53" s="161" t="e">
        <f>VLOOKUP(G53,Tabelle1!B:B,24,0)</f>
        <v>#REF!</v>
      </c>
      <c r="L53" s="164" t="e">
        <f>_xlfn.AGGREGATE(14,6,Tabelle1!#REF!,ROW()-2)</f>
        <v>#REF!</v>
      </c>
      <c r="M53" s="164" t="e">
        <f>VLOOKUP(F53,Tabelle1!A:B,5,0)</f>
        <v>#REF!</v>
      </c>
    </row>
    <row r="54" spans="2:13" x14ac:dyDescent="0.2">
      <c r="D54" s="159" t="e">
        <f t="shared" si="1"/>
        <v>#REF!</v>
      </c>
      <c r="E54" s="139"/>
      <c r="F54" s="143" t="e">
        <f>INDEX(Tabelle1!A:A,_xlfn.AGGREGATE(14,6,ROW(Tabelle1!#REF!)/(Tabelle1!#REF!=L54),COUNTIF($L$3:L54,L54)),1)</f>
        <v>#REF!</v>
      </c>
      <c r="G54" s="139" t="e">
        <f>VLOOKUP(F54,Tabelle1!A:B,2,0)</f>
        <v>#REF!</v>
      </c>
      <c r="H54" s="139" t="e">
        <f>VLOOKUP(F54,Tabelle1!A:B,3,0)</f>
        <v>#REF!</v>
      </c>
      <c r="I54" s="139" t="e">
        <f>VLOOKUP(H54,'BSG-Kürzel'!C:D,2,0)</f>
        <v>#REF!</v>
      </c>
      <c r="J54" s="163" t="e">
        <f>VLOOKUP(G54,Tabelle1!B:B,23,0)</f>
        <v>#REF!</v>
      </c>
      <c r="K54" s="161" t="e">
        <f>VLOOKUP(G54,Tabelle1!B:B,24,0)</f>
        <v>#REF!</v>
      </c>
      <c r="L54" s="164" t="e">
        <f>_xlfn.AGGREGATE(14,6,Tabelle1!#REF!,ROW()-2)</f>
        <v>#REF!</v>
      </c>
      <c r="M54" s="164" t="e">
        <f>VLOOKUP(F54,Tabelle1!A:B,5,0)</f>
        <v>#REF!</v>
      </c>
    </row>
    <row r="55" spans="2:13" x14ac:dyDescent="0.2">
      <c r="D55" s="159" t="e">
        <f t="shared" si="1"/>
        <v>#REF!</v>
      </c>
      <c r="E55" s="139"/>
      <c r="F55" s="143" t="e">
        <f>INDEX(Tabelle1!A:A,_xlfn.AGGREGATE(14,6,ROW(Tabelle1!#REF!)/(Tabelle1!#REF!=L55),COUNTIF($L$3:L55,L55)),1)</f>
        <v>#REF!</v>
      </c>
      <c r="G55" s="139" t="e">
        <f>VLOOKUP(F55,Tabelle1!A:B,2,0)</f>
        <v>#REF!</v>
      </c>
      <c r="H55" s="139" t="e">
        <f>VLOOKUP(F55,Tabelle1!A:B,3,0)</f>
        <v>#REF!</v>
      </c>
      <c r="I55" s="139" t="e">
        <f>VLOOKUP(H55,'BSG-Kürzel'!C:D,2,0)</f>
        <v>#REF!</v>
      </c>
      <c r="J55" s="163" t="e">
        <f>VLOOKUP(G55,Tabelle1!B:B,23,0)</f>
        <v>#REF!</v>
      </c>
      <c r="K55" s="161" t="e">
        <f>VLOOKUP(G55,Tabelle1!B:B,24,0)</f>
        <v>#REF!</v>
      </c>
      <c r="L55" s="164" t="e">
        <f>_xlfn.AGGREGATE(14,6,Tabelle1!#REF!,ROW()-2)</f>
        <v>#REF!</v>
      </c>
      <c r="M55" s="164" t="e">
        <f>VLOOKUP(F55,Tabelle1!A:B,5,0)</f>
        <v>#REF!</v>
      </c>
    </row>
    <row r="56" spans="2:13" x14ac:dyDescent="0.2">
      <c r="D56" s="159" t="e">
        <f t="shared" si="1"/>
        <v>#REF!</v>
      </c>
      <c r="E56" s="139"/>
      <c r="F56" s="143" t="e">
        <f>INDEX(Tabelle1!A:A,_xlfn.AGGREGATE(14,6,ROW(Tabelle1!#REF!)/(Tabelle1!#REF!=L56),COUNTIF($L$3:L56,L56)),1)</f>
        <v>#REF!</v>
      </c>
      <c r="G56" s="139" t="e">
        <f>VLOOKUP(F56,Tabelle1!A:B,2,0)</f>
        <v>#REF!</v>
      </c>
      <c r="H56" s="139" t="e">
        <f>VLOOKUP(F56,Tabelle1!A:B,3,0)</f>
        <v>#REF!</v>
      </c>
      <c r="I56" s="139" t="e">
        <f>VLOOKUP(H56,'BSG-Kürzel'!C:D,2,0)</f>
        <v>#REF!</v>
      </c>
      <c r="J56" s="163" t="e">
        <f>VLOOKUP(G56,Tabelle1!B:B,23,0)</f>
        <v>#REF!</v>
      </c>
      <c r="K56" s="161" t="e">
        <f>VLOOKUP(G56,Tabelle1!B:B,24,0)</f>
        <v>#REF!</v>
      </c>
      <c r="L56" s="164" t="e">
        <f>_xlfn.AGGREGATE(14,6,Tabelle1!#REF!,ROW()-2)</f>
        <v>#REF!</v>
      </c>
      <c r="M56" s="164" t="e">
        <f>VLOOKUP(F56,Tabelle1!A:B,5,0)</f>
        <v>#REF!</v>
      </c>
    </row>
    <row r="57" spans="2:13" x14ac:dyDescent="0.2">
      <c r="D57" s="159" t="e">
        <f t="shared" si="1"/>
        <v>#REF!</v>
      </c>
      <c r="E57" s="139"/>
      <c r="F57" s="143" t="e">
        <f>INDEX(Tabelle1!A:A,_xlfn.AGGREGATE(14,6,ROW(Tabelle1!#REF!)/(Tabelle1!#REF!=L57),COUNTIF($L$3:L57,L57)),1)</f>
        <v>#REF!</v>
      </c>
      <c r="G57" s="139" t="e">
        <f>VLOOKUP(F57,Tabelle1!A:B,2,0)</f>
        <v>#REF!</v>
      </c>
      <c r="H57" s="139" t="e">
        <f>VLOOKUP(F57,Tabelle1!A:B,3,0)</f>
        <v>#REF!</v>
      </c>
      <c r="I57" s="139" t="e">
        <f>VLOOKUP(H57,'BSG-Kürzel'!C:D,2,0)</f>
        <v>#REF!</v>
      </c>
      <c r="J57" s="163" t="e">
        <f>VLOOKUP(G57,Tabelle1!B:B,23,0)</f>
        <v>#REF!</v>
      </c>
      <c r="K57" s="161" t="e">
        <f>VLOOKUP(G57,Tabelle1!B:B,24,0)</f>
        <v>#REF!</v>
      </c>
      <c r="L57" s="164" t="e">
        <f>_xlfn.AGGREGATE(14,6,Tabelle1!#REF!,ROW()-2)</f>
        <v>#REF!</v>
      </c>
      <c r="M57" s="164" t="e">
        <f>VLOOKUP(F57,Tabelle1!A:B,5,0)</f>
        <v>#REF!</v>
      </c>
    </row>
    <row r="58" spans="2:13" x14ac:dyDescent="0.2">
      <c r="D58" s="159" t="e">
        <f t="shared" si="1"/>
        <v>#REF!</v>
      </c>
      <c r="E58" s="139"/>
      <c r="F58" s="143" t="e">
        <f>INDEX(Tabelle1!A:A,_xlfn.AGGREGATE(14,6,ROW(Tabelle1!#REF!)/(Tabelle1!#REF!=L58),COUNTIF($L$3:L58,L58)),1)</f>
        <v>#REF!</v>
      </c>
      <c r="G58" s="139" t="e">
        <f>VLOOKUP(F58,Tabelle1!A:B,2,0)</f>
        <v>#REF!</v>
      </c>
      <c r="H58" s="139" t="e">
        <f>VLOOKUP(F58,Tabelle1!A:B,3,0)</f>
        <v>#REF!</v>
      </c>
      <c r="I58" s="139" t="e">
        <f>VLOOKUP(H58,'BSG-Kürzel'!C:D,2,0)</f>
        <v>#REF!</v>
      </c>
      <c r="J58" s="163" t="e">
        <f>VLOOKUP(G58,Tabelle1!B:B,23,0)</f>
        <v>#REF!</v>
      </c>
      <c r="K58" s="161" t="e">
        <f>VLOOKUP(G58,Tabelle1!B:B,24,0)</f>
        <v>#REF!</v>
      </c>
      <c r="L58" s="164" t="e">
        <f>_xlfn.AGGREGATE(14,6,Tabelle1!#REF!,ROW()-2)</f>
        <v>#REF!</v>
      </c>
      <c r="M58" s="164" t="e">
        <f>VLOOKUP(F58,Tabelle1!A:B,5,0)</f>
        <v>#REF!</v>
      </c>
    </row>
    <row r="59" spans="2:13" x14ac:dyDescent="0.2">
      <c r="D59" s="159" t="e">
        <f t="shared" si="1"/>
        <v>#REF!</v>
      </c>
      <c r="E59" s="139"/>
      <c r="F59" s="143" t="e">
        <f>INDEX(Tabelle1!A:A,_xlfn.AGGREGATE(14,6,ROW(Tabelle1!#REF!)/(Tabelle1!#REF!=L59),COUNTIF($L$3:L59,L59)),1)</f>
        <v>#REF!</v>
      </c>
      <c r="G59" s="139" t="e">
        <f>VLOOKUP(F59,Tabelle1!A:B,2,0)</f>
        <v>#REF!</v>
      </c>
      <c r="H59" s="139" t="e">
        <f>VLOOKUP(F59,Tabelle1!A:B,3,0)</f>
        <v>#REF!</v>
      </c>
      <c r="I59" s="139" t="e">
        <f>VLOOKUP(H59,'BSG-Kürzel'!C:D,2,0)</f>
        <v>#REF!</v>
      </c>
      <c r="J59" s="163" t="e">
        <f>VLOOKUP(G59,Tabelle1!B:B,23,0)</f>
        <v>#REF!</v>
      </c>
      <c r="K59" s="161" t="e">
        <f>VLOOKUP(G59,Tabelle1!B:B,24,0)</f>
        <v>#REF!</v>
      </c>
      <c r="L59" s="164" t="e">
        <f>_xlfn.AGGREGATE(14,6,Tabelle1!#REF!,ROW()-2)</f>
        <v>#REF!</v>
      </c>
      <c r="M59" s="164" t="e">
        <f>VLOOKUP(F59,Tabelle1!A:B,5,0)</f>
        <v>#REF!</v>
      </c>
    </row>
    <row r="60" spans="2:13" x14ac:dyDescent="0.2">
      <c r="D60" s="159" t="e">
        <f t="shared" si="1"/>
        <v>#REF!</v>
      </c>
      <c r="E60" s="139"/>
      <c r="F60" s="143" t="e">
        <f>INDEX(Tabelle1!A:A,_xlfn.AGGREGATE(14,6,ROW(Tabelle1!#REF!)/(Tabelle1!#REF!=L60),COUNTIF($L$3:L60,L60)),1)</f>
        <v>#REF!</v>
      </c>
      <c r="G60" s="139" t="e">
        <f>VLOOKUP(F60,Tabelle1!A:B,2,0)</f>
        <v>#REF!</v>
      </c>
      <c r="H60" s="139" t="e">
        <f>VLOOKUP(F60,Tabelle1!A:B,3,0)</f>
        <v>#REF!</v>
      </c>
      <c r="I60" s="139" t="e">
        <f>VLOOKUP(H60,'BSG-Kürzel'!C:D,2,0)</f>
        <v>#REF!</v>
      </c>
      <c r="J60" s="163" t="e">
        <f>VLOOKUP(G60,Tabelle1!B:B,23,0)</f>
        <v>#REF!</v>
      </c>
      <c r="K60" s="161" t="e">
        <f>VLOOKUP(G60,Tabelle1!B:B,24,0)</f>
        <v>#REF!</v>
      </c>
      <c r="L60" s="164" t="e">
        <f>_xlfn.AGGREGATE(14,6,Tabelle1!#REF!,ROW()-2)</f>
        <v>#REF!</v>
      </c>
      <c r="M60" s="164" t="e">
        <f>VLOOKUP(F60,Tabelle1!A:B,5,0)</f>
        <v>#REF!</v>
      </c>
    </row>
    <row r="61" spans="2:13" x14ac:dyDescent="0.2">
      <c r="D61" s="159" t="e">
        <f t="shared" si="1"/>
        <v>#REF!</v>
      </c>
      <c r="E61" s="139"/>
      <c r="F61" s="143" t="e">
        <f>INDEX(Tabelle1!A:A,_xlfn.AGGREGATE(14,6,ROW(Tabelle1!#REF!)/(Tabelle1!#REF!=L61),COUNTIF($L$3:L61,L61)),1)</f>
        <v>#REF!</v>
      </c>
      <c r="G61" s="139" t="e">
        <f>VLOOKUP(F61,Tabelle1!A:B,2,0)</f>
        <v>#REF!</v>
      </c>
      <c r="H61" s="139" t="e">
        <f>VLOOKUP(F61,Tabelle1!A:B,3,0)</f>
        <v>#REF!</v>
      </c>
      <c r="I61" s="139" t="e">
        <f>VLOOKUP(H61,'BSG-Kürzel'!C:D,2,0)</f>
        <v>#REF!</v>
      </c>
      <c r="J61" s="163" t="e">
        <f>VLOOKUP(G61,Tabelle1!B:B,23,0)</f>
        <v>#REF!</v>
      </c>
      <c r="K61" s="161" t="e">
        <f>VLOOKUP(G61,Tabelle1!B:B,24,0)</f>
        <v>#REF!</v>
      </c>
      <c r="L61" s="164" t="e">
        <f>_xlfn.AGGREGATE(14,6,Tabelle1!#REF!,ROW()-2)</f>
        <v>#REF!</v>
      </c>
      <c r="M61" s="164" t="e">
        <f>VLOOKUP(F61,Tabelle1!A:B,5,0)</f>
        <v>#REF!</v>
      </c>
    </row>
    <row r="62" spans="2:13" x14ac:dyDescent="0.2">
      <c r="D62" s="159" t="e">
        <f t="shared" si="1"/>
        <v>#REF!</v>
      </c>
      <c r="E62" s="139"/>
      <c r="F62" s="143" t="e">
        <f>INDEX(Tabelle1!A:A,_xlfn.AGGREGATE(14,6,ROW(Tabelle1!#REF!)/(Tabelle1!#REF!=L62),COUNTIF($L$3:L62,L62)),1)</f>
        <v>#REF!</v>
      </c>
      <c r="G62" s="139" t="e">
        <f>VLOOKUP(F62,Tabelle1!A:B,2,0)</f>
        <v>#REF!</v>
      </c>
      <c r="H62" s="139" t="e">
        <f>VLOOKUP(F62,Tabelle1!A:B,3,0)</f>
        <v>#REF!</v>
      </c>
      <c r="I62" s="139" t="e">
        <f>VLOOKUP(H62,'BSG-Kürzel'!C:D,2,0)</f>
        <v>#REF!</v>
      </c>
      <c r="J62" s="163" t="e">
        <f>VLOOKUP(G62,Tabelle1!B:B,23,0)</f>
        <v>#REF!</v>
      </c>
      <c r="K62" s="161" t="e">
        <f>VLOOKUP(G62,Tabelle1!B:B,24,0)</f>
        <v>#REF!</v>
      </c>
      <c r="L62" s="164" t="e">
        <f>_xlfn.AGGREGATE(14,6,Tabelle1!#REF!,ROW()-2)</f>
        <v>#REF!</v>
      </c>
      <c r="M62" s="164" t="e">
        <f>VLOOKUP(F62,Tabelle1!A:B,5,0)</f>
        <v>#REF!</v>
      </c>
    </row>
    <row r="63" spans="2:13" x14ac:dyDescent="0.2">
      <c r="D63" s="159" t="e">
        <f t="shared" si="1"/>
        <v>#REF!</v>
      </c>
      <c r="E63" s="139"/>
      <c r="F63" s="143" t="e">
        <f>INDEX(Tabelle1!A:A,_xlfn.AGGREGATE(14,6,ROW(Tabelle1!#REF!)/(Tabelle1!#REF!=L63),COUNTIF($L$3:L63,L63)),1)</f>
        <v>#REF!</v>
      </c>
      <c r="G63" s="139" t="e">
        <f>VLOOKUP(F63,Tabelle1!A:B,2,0)</f>
        <v>#REF!</v>
      </c>
      <c r="H63" s="139" t="e">
        <f>VLOOKUP(F63,Tabelle1!A:B,3,0)</f>
        <v>#REF!</v>
      </c>
      <c r="I63" s="139" t="e">
        <f>VLOOKUP(H63,'BSG-Kürzel'!C:D,2,0)</f>
        <v>#REF!</v>
      </c>
      <c r="J63" s="163" t="e">
        <f>VLOOKUP(G63,Tabelle1!B:B,23,0)</f>
        <v>#REF!</v>
      </c>
      <c r="K63" s="161" t="e">
        <f>VLOOKUP(G63,Tabelle1!B:B,24,0)</f>
        <v>#REF!</v>
      </c>
      <c r="L63" s="164" t="e">
        <f>_xlfn.AGGREGATE(14,6,Tabelle1!#REF!,ROW()-2)</f>
        <v>#REF!</v>
      </c>
      <c r="M63" s="164" t="e">
        <f>VLOOKUP(F63,Tabelle1!A:B,5,0)</f>
        <v>#REF!</v>
      </c>
    </row>
    <row r="64" spans="2:13" x14ac:dyDescent="0.2">
      <c r="D64" s="159" t="e">
        <f t="shared" si="1"/>
        <v>#REF!</v>
      </c>
      <c r="E64" s="139"/>
      <c r="F64" s="143" t="e">
        <f>INDEX(Tabelle1!A:A,_xlfn.AGGREGATE(14,6,ROW(Tabelle1!#REF!)/(Tabelle1!#REF!=L64),COUNTIF($L$3:L64,L64)),1)</f>
        <v>#REF!</v>
      </c>
      <c r="G64" s="139" t="e">
        <f>VLOOKUP(F64,Tabelle1!A:B,2,0)</f>
        <v>#REF!</v>
      </c>
      <c r="H64" s="139" t="e">
        <f>VLOOKUP(F64,Tabelle1!A:B,3,0)</f>
        <v>#REF!</v>
      </c>
      <c r="I64" s="139" t="e">
        <f>VLOOKUP(H64,'BSG-Kürzel'!C:D,2,0)</f>
        <v>#REF!</v>
      </c>
      <c r="J64" s="163" t="e">
        <f>VLOOKUP(G64,Tabelle1!B:B,23,0)</f>
        <v>#REF!</v>
      </c>
      <c r="K64" s="161" t="e">
        <f>VLOOKUP(G64,Tabelle1!B:B,24,0)</f>
        <v>#REF!</v>
      </c>
      <c r="L64" s="164" t="e">
        <f>_xlfn.AGGREGATE(14,6,Tabelle1!#REF!,ROW()-2)</f>
        <v>#REF!</v>
      </c>
      <c r="M64" s="164" t="e">
        <f>VLOOKUP(F64,Tabelle1!A:B,5,0)</f>
        <v>#REF!</v>
      </c>
    </row>
    <row r="65" spans="4:13" x14ac:dyDescent="0.2">
      <c r="D65" s="159" t="e">
        <f t="shared" si="1"/>
        <v>#REF!</v>
      </c>
      <c r="E65" s="139"/>
      <c r="F65" s="143" t="e">
        <f>INDEX(Tabelle1!A:A,_xlfn.AGGREGATE(14,6,ROW(Tabelle1!#REF!)/(Tabelle1!#REF!=L65),COUNTIF($L$3:L65,L65)),1)</f>
        <v>#REF!</v>
      </c>
      <c r="G65" s="139" t="e">
        <f>VLOOKUP(F65,Tabelle1!A:B,2,0)</f>
        <v>#REF!</v>
      </c>
      <c r="H65" s="139" t="e">
        <f>VLOOKUP(F65,Tabelle1!A:B,3,0)</f>
        <v>#REF!</v>
      </c>
      <c r="I65" s="139" t="e">
        <f>VLOOKUP(H65,'BSG-Kürzel'!C:D,2,0)</f>
        <v>#REF!</v>
      </c>
      <c r="J65" s="163" t="e">
        <f>VLOOKUP(G65,Tabelle1!B:B,23,0)</f>
        <v>#REF!</v>
      </c>
      <c r="K65" s="161" t="e">
        <f>VLOOKUP(G65,Tabelle1!B:B,24,0)</f>
        <v>#REF!</v>
      </c>
      <c r="L65" s="164" t="e">
        <f>_xlfn.AGGREGATE(14,6,Tabelle1!#REF!,ROW()-2)</f>
        <v>#REF!</v>
      </c>
      <c r="M65" s="164" t="e">
        <f>VLOOKUP(F65,Tabelle1!A:B,5,0)</f>
        <v>#REF!</v>
      </c>
    </row>
    <row r="66" spans="4:13" x14ac:dyDescent="0.2">
      <c r="D66" s="159" t="e">
        <f t="shared" si="1"/>
        <v>#REF!</v>
      </c>
      <c r="E66" s="139"/>
      <c r="F66" s="143" t="e">
        <f>INDEX(Tabelle1!A:A,_xlfn.AGGREGATE(14,6,ROW(Tabelle1!#REF!)/(Tabelle1!#REF!=L66),COUNTIF($L$3:L66,L66)),1)</f>
        <v>#REF!</v>
      </c>
      <c r="G66" s="139" t="e">
        <f>VLOOKUP(F66,Tabelle1!A:B,2,0)</f>
        <v>#REF!</v>
      </c>
      <c r="H66" s="139" t="e">
        <f>VLOOKUP(F66,Tabelle1!A:B,3,0)</f>
        <v>#REF!</v>
      </c>
      <c r="I66" s="139" t="e">
        <f>VLOOKUP(H66,'BSG-Kürzel'!C:D,2,0)</f>
        <v>#REF!</v>
      </c>
      <c r="J66" s="163" t="e">
        <f>VLOOKUP(G66,Tabelle1!B:B,23,0)</f>
        <v>#REF!</v>
      </c>
      <c r="K66" s="161" t="e">
        <f>VLOOKUP(G66,Tabelle1!B:B,24,0)</f>
        <v>#REF!</v>
      </c>
      <c r="L66" s="164" t="e">
        <f>_xlfn.AGGREGATE(14,6,Tabelle1!#REF!,ROW()-2)</f>
        <v>#REF!</v>
      </c>
      <c r="M66" s="164" t="e">
        <f>VLOOKUP(F66,Tabelle1!A:B,5,0)</f>
        <v>#REF!</v>
      </c>
    </row>
    <row r="67" spans="4:13" x14ac:dyDescent="0.2">
      <c r="D67" s="159" t="e">
        <f t="shared" ref="D67:D98" si="2">RANK(L67,L:L)</f>
        <v>#REF!</v>
      </c>
      <c r="E67" s="139"/>
      <c r="F67" s="143" t="e">
        <f>INDEX(Tabelle1!A:A,_xlfn.AGGREGATE(14,6,ROW(Tabelle1!#REF!)/(Tabelle1!#REF!=L67),COUNTIF($L$3:L67,L67)),1)</f>
        <v>#REF!</v>
      </c>
      <c r="G67" s="139" t="e">
        <f>VLOOKUP(F67,Tabelle1!A:B,2,0)</f>
        <v>#REF!</v>
      </c>
      <c r="H67" s="139" t="e">
        <f>VLOOKUP(F67,Tabelle1!A:B,3,0)</f>
        <v>#REF!</v>
      </c>
      <c r="I67" s="139" t="e">
        <f>VLOOKUP(H67,'BSG-Kürzel'!C:D,2,0)</f>
        <v>#REF!</v>
      </c>
      <c r="J67" s="163" t="e">
        <f>VLOOKUP(G67,Tabelle1!B:B,23,0)</f>
        <v>#REF!</v>
      </c>
      <c r="K67" s="161" t="e">
        <f>VLOOKUP(G67,Tabelle1!B:B,24,0)</f>
        <v>#REF!</v>
      </c>
      <c r="L67" s="164" t="e">
        <f>_xlfn.AGGREGATE(14,6,Tabelle1!#REF!,ROW()-2)</f>
        <v>#REF!</v>
      </c>
      <c r="M67" s="164" t="e">
        <f>VLOOKUP(F67,Tabelle1!A:B,5,0)</f>
        <v>#REF!</v>
      </c>
    </row>
    <row r="68" spans="4:13" x14ac:dyDescent="0.2">
      <c r="D68" s="159" t="e">
        <f t="shared" si="2"/>
        <v>#REF!</v>
      </c>
      <c r="E68" s="139"/>
      <c r="F68" s="143" t="e">
        <f>INDEX(Tabelle1!A:A,_xlfn.AGGREGATE(14,6,ROW(Tabelle1!#REF!)/(Tabelle1!#REF!=L68),COUNTIF($L$3:L68,L68)),1)</f>
        <v>#REF!</v>
      </c>
      <c r="G68" s="139" t="e">
        <f>VLOOKUP(F68,Tabelle1!A:B,2,0)</f>
        <v>#REF!</v>
      </c>
      <c r="H68" s="139" t="e">
        <f>VLOOKUP(F68,Tabelle1!A:B,3,0)</f>
        <v>#REF!</v>
      </c>
      <c r="I68" s="139" t="e">
        <f>VLOOKUP(H68,'BSG-Kürzel'!C:D,2,0)</f>
        <v>#REF!</v>
      </c>
      <c r="J68" s="163" t="e">
        <f>VLOOKUP(G68,Tabelle1!B:B,23,0)</f>
        <v>#REF!</v>
      </c>
      <c r="K68" s="161" t="e">
        <f>VLOOKUP(G68,Tabelle1!B:B,24,0)</f>
        <v>#REF!</v>
      </c>
      <c r="L68" s="164" t="e">
        <f>_xlfn.AGGREGATE(14,6,Tabelle1!#REF!,ROW()-2)</f>
        <v>#REF!</v>
      </c>
      <c r="M68" s="164" t="e">
        <f>VLOOKUP(F68,Tabelle1!A:B,5,0)</f>
        <v>#REF!</v>
      </c>
    </row>
    <row r="69" spans="4:13" x14ac:dyDescent="0.2">
      <c r="D69" s="159" t="e">
        <f t="shared" si="2"/>
        <v>#REF!</v>
      </c>
      <c r="E69" s="139"/>
      <c r="F69" s="143" t="e">
        <f>INDEX(Tabelle1!A:A,_xlfn.AGGREGATE(14,6,ROW(Tabelle1!#REF!)/(Tabelle1!#REF!=L69),COUNTIF($L$3:L69,L69)),1)</f>
        <v>#REF!</v>
      </c>
      <c r="G69" s="139" t="e">
        <f>VLOOKUP(F69,Tabelle1!A:B,2,0)</f>
        <v>#REF!</v>
      </c>
      <c r="H69" s="139" t="e">
        <f>VLOOKUP(F69,Tabelle1!A:B,3,0)</f>
        <v>#REF!</v>
      </c>
      <c r="I69" s="139" t="e">
        <f>VLOOKUP(H69,'BSG-Kürzel'!C:D,2,0)</f>
        <v>#REF!</v>
      </c>
      <c r="J69" s="163" t="e">
        <f>VLOOKUP(G69,Tabelle1!B:B,23,0)</f>
        <v>#REF!</v>
      </c>
      <c r="K69" s="161" t="e">
        <f>VLOOKUP(G69,Tabelle1!B:B,24,0)</f>
        <v>#REF!</v>
      </c>
      <c r="L69" s="164" t="e">
        <f>_xlfn.AGGREGATE(14,6,Tabelle1!#REF!,ROW()-2)</f>
        <v>#REF!</v>
      </c>
      <c r="M69" s="164" t="e">
        <f>VLOOKUP(F69,Tabelle1!A:B,5,0)</f>
        <v>#REF!</v>
      </c>
    </row>
    <row r="70" spans="4:13" x14ac:dyDescent="0.2">
      <c r="D70" s="159" t="e">
        <f t="shared" si="2"/>
        <v>#REF!</v>
      </c>
      <c r="E70" s="139"/>
      <c r="F70" s="143" t="e">
        <f>INDEX(Tabelle1!A:A,_xlfn.AGGREGATE(14,6,ROW(Tabelle1!#REF!)/(Tabelle1!#REF!=L70),COUNTIF($L$3:L70,L70)),1)</f>
        <v>#REF!</v>
      </c>
      <c r="G70" s="139" t="e">
        <f>VLOOKUP(F70,Tabelle1!A:B,2,0)</f>
        <v>#REF!</v>
      </c>
      <c r="H70" s="139" t="e">
        <f>VLOOKUP(F70,Tabelle1!A:B,3,0)</f>
        <v>#REF!</v>
      </c>
      <c r="I70" s="139" t="e">
        <f>VLOOKUP(H70,'BSG-Kürzel'!C:D,2,0)</f>
        <v>#REF!</v>
      </c>
      <c r="J70" s="163" t="e">
        <f>VLOOKUP(G70,Tabelle1!B:B,23,0)</f>
        <v>#REF!</v>
      </c>
      <c r="K70" s="161" t="e">
        <f>VLOOKUP(G70,Tabelle1!B:B,24,0)</f>
        <v>#REF!</v>
      </c>
      <c r="L70" s="164" t="e">
        <f>_xlfn.AGGREGATE(14,6,Tabelle1!#REF!,ROW()-2)</f>
        <v>#REF!</v>
      </c>
      <c r="M70" s="164" t="e">
        <f>VLOOKUP(F70,Tabelle1!A:B,5,0)</f>
        <v>#REF!</v>
      </c>
    </row>
    <row r="71" spans="4:13" x14ac:dyDescent="0.2">
      <c r="D71" s="159" t="e">
        <f t="shared" si="2"/>
        <v>#REF!</v>
      </c>
      <c r="E71" s="139"/>
      <c r="F71" s="143" t="e">
        <f>INDEX(Tabelle1!A:A,_xlfn.AGGREGATE(14,6,ROW(Tabelle1!#REF!)/(Tabelle1!#REF!=L71),COUNTIF($L$3:L71,L71)),1)</f>
        <v>#REF!</v>
      </c>
      <c r="G71" s="139" t="e">
        <f>VLOOKUP(F71,Tabelle1!A:B,2,0)</f>
        <v>#REF!</v>
      </c>
      <c r="H71" s="139" t="e">
        <f>VLOOKUP(F71,Tabelle1!A:B,3,0)</f>
        <v>#REF!</v>
      </c>
      <c r="I71" s="139" t="e">
        <f>VLOOKUP(H71,'BSG-Kürzel'!C:D,2,0)</f>
        <v>#REF!</v>
      </c>
      <c r="J71" s="163" t="e">
        <f>VLOOKUP(G71,Tabelle1!B:B,23,0)</f>
        <v>#REF!</v>
      </c>
      <c r="K71" s="161" t="e">
        <f>VLOOKUP(G71,Tabelle1!B:B,24,0)</f>
        <v>#REF!</v>
      </c>
      <c r="L71" s="164" t="e">
        <f>_xlfn.AGGREGATE(14,6,Tabelle1!#REF!,ROW()-2)</f>
        <v>#REF!</v>
      </c>
      <c r="M71" s="164" t="e">
        <f>VLOOKUP(F71,Tabelle1!A:B,5,0)</f>
        <v>#REF!</v>
      </c>
    </row>
    <row r="72" spans="4:13" x14ac:dyDescent="0.2">
      <c r="D72" s="159" t="e">
        <f t="shared" si="2"/>
        <v>#REF!</v>
      </c>
      <c r="E72" s="139"/>
      <c r="F72" s="143" t="e">
        <f>INDEX(Tabelle1!A:A,_xlfn.AGGREGATE(14,6,ROW(Tabelle1!#REF!)/(Tabelle1!#REF!=L72),COUNTIF($L$3:L72,L72)),1)</f>
        <v>#REF!</v>
      </c>
      <c r="G72" s="139" t="e">
        <f>VLOOKUP(F72,Tabelle1!A:B,2,0)</f>
        <v>#REF!</v>
      </c>
      <c r="H72" s="139" t="e">
        <f>VLOOKUP(F72,Tabelle1!A:B,3,0)</f>
        <v>#REF!</v>
      </c>
      <c r="I72" s="139" t="e">
        <f>VLOOKUP(H72,'BSG-Kürzel'!C:D,2,0)</f>
        <v>#REF!</v>
      </c>
      <c r="J72" s="163" t="e">
        <f>VLOOKUP(G72,Tabelle1!B:B,23,0)</f>
        <v>#REF!</v>
      </c>
      <c r="K72" s="161" t="e">
        <f>VLOOKUP(G72,Tabelle1!B:B,24,0)</f>
        <v>#REF!</v>
      </c>
      <c r="L72" s="164" t="e">
        <f>_xlfn.AGGREGATE(14,6,Tabelle1!#REF!,ROW()-2)</f>
        <v>#REF!</v>
      </c>
      <c r="M72" s="164" t="e">
        <f>VLOOKUP(F72,Tabelle1!A:B,5,0)</f>
        <v>#REF!</v>
      </c>
    </row>
    <row r="73" spans="4:13" x14ac:dyDescent="0.2">
      <c r="D73" s="159" t="e">
        <f t="shared" si="2"/>
        <v>#REF!</v>
      </c>
      <c r="E73" s="139"/>
      <c r="F73" s="143" t="e">
        <f>INDEX(Tabelle1!A:A,_xlfn.AGGREGATE(14,6,ROW(Tabelle1!#REF!)/(Tabelle1!#REF!=L73),COUNTIF($L$3:L73,L73)),1)</f>
        <v>#REF!</v>
      </c>
      <c r="G73" s="139" t="e">
        <f>VLOOKUP(F73,Tabelle1!A:B,2,0)</f>
        <v>#REF!</v>
      </c>
      <c r="H73" s="139" t="e">
        <f>VLOOKUP(F73,Tabelle1!A:B,3,0)</f>
        <v>#REF!</v>
      </c>
      <c r="I73" s="139" t="e">
        <f>VLOOKUP(H73,'BSG-Kürzel'!C:D,2,0)</f>
        <v>#REF!</v>
      </c>
      <c r="J73" s="163" t="e">
        <f>VLOOKUP(G73,Tabelle1!B:B,23,0)</f>
        <v>#REF!</v>
      </c>
      <c r="K73" s="161" t="e">
        <f>VLOOKUP(G73,Tabelle1!B:B,24,0)</f>
        <v>#REF!</v>
      </c>
      <c r="L73" s="164" t="e">
        <f>_xlfn.AGGREGATE(14,6,Tabelle1!#REF!,ROW()-2)</f>
        <v>#REF!</v>
      </c>
      <c r="M73" s="164" t="e">
        <f>VLOOKUP(F73,Tabelle1!A:B,5,0)</f>
        <v>#REF!</v>
      </c>
    </row>
    <row r="74" spans="4:13" x14ac:dyDescent="0.2">
      <c r="D74" s="159" t="e">
        <f t="shared" si="2"/>
        <v>#REF!</v>
      </c>
      <c r="E74" s="139"/>
      <c r="F74" s="143" t="e">
        <f>INDEX(Tabelle1!A:A,_xlfn.AGGREGATE(14,6,ROW(Tabelle1!#REF!)/(Tabelle1!#REF!=L74),COUNTIF($L$3:L74,L74)),1)</f>
        <v>#REF!</v>
      </c>
      <c r="G74" s="139" t="e">
        <f>VLOOKUP(F74,Tabelle1!A:B,2,0)</f>
        <v>#REF!</v>
      </c>
      <c r="H74" s="139" t="e">
        <f>VLOOKUP(F74,Tabelle1!A:B,3,0)</f>
        <v>#REF!</v>
      </c>
      <c r="I74" s="139" t="e">
        <f>VLOOKUP(H74,'BSG-Kürzel'!C:D,2,0)</f>
        <v>#REF!</v>
      </c>
      <c r="J74" s="163" t="e">
        <f>VLOOKUP(G74,Tabelle1!B:B,23,0)</f>
        <v>#REF!</v>
      </c>
      <c r="K74" s="161" t="e">
        <f>VLOOKUP(G74,Tabelle1!B:B,24,0)</f>
        <v>#REF!</v>
      </c>
      <c r="L74" s="164" t="e">
        <f>_xlfn.AGGREGATE(14,6,Tabelle1!#REF!,ROW()-2)</f>
        <v>#REF!</v>
      </c>
      <c r="M74" s="164" t="e">
        <f>VLOOKUP(F74,Tabelle1!A:B,5,0)</f>
        <v>#REF!</v>
      </c>
    </row>
    <row r="75" spans="4:13" x14ac:dyDescent="0.2">
      <c r="D75" s="159" t="e">
        <f t="shared" si="2"/>
        <v>#REF!</v>
      </c>
      <c r="E75" s="139"/>
      <c r="F75" s="143" t="e">
        <f>INDEX(Tabelle1!A:A,_xlfn.AGGREGATE(14,6,ROW(Tabelle1!#REF!)/(Tabelle1!#REF!=L75),COUNTIF($L$3:L75,L75)),1)</f>
        <v>#REF!</v>
      </c>
      <c r="G75" s="139" t="e">
        <f>VLOOKUP(F75,Tabelle1!A:B,2,0)</f>
        <v>#REF!</v>
      </c>
      <c r="H75" s="139" t="e">
        <f>VLOOKUP(F75,Tabelle1!A:B,3,0)</f>
        <v>#REF!</v>
      </c>
      <c r="I75" s="139" t="e">
        <f>VLOOKUP(H75,'BSG-Kürzel'!C:D,2,0)</f>
        <v>#REF!</v>
      </c>
      <c r="J75" s="163" t="e">
        <f>VLOOKUP(G75,Tabelle1!B:B,23,0)</f>
        <v>#REF!</v>
      </c>
      <c r="K75" s="161" t="e">
        <f>VLOOKUP(G75,Tabelle1!B:B,24,0)</f>
        <v>#REF!</v>
      </c>
      <c r="L75" s="164" t="e">
        <f>_xlfn.AGGREGATE(14,6,Tabelle1!#REF!,ROW()-2)</f>
        <v>#REF!</v>
      </c>
      <c r="M75" s="164" t="e">
        <f>VLOOKUP(F75,Tabelle1!A:B,5,0)</f>
        <v>#REF!</v>
      </c>
    </row>
    <row r="76" spans="4:13" x14ac:dyDescent="0.2">
      <c r="D76" s="159" t="e">
        <f t="shared" si="2"/>
        <v>#REF!</v>
      </c>
      <c r="E76" s="139"/>
      <c r="F76" s="143" t="e">
        <f>INDEX(Tabelle1!A:A,_xlfn.AGGREGATE(14,6,ROW(Tabelle1!#REF!)/(Tabelle1!#REF!=L76),COUNTIF($L$3:L76,L76)),1)</f>
        <v>#REF!</v>
      </c>
      <c r="G76" s="139" t="e">
        <f>VLOOKUP(F76,Tabelle1!A:B,2,0)</f>
        <v>#REF!</v>
      </c>
      <c r="H76" s="139" t="e">
        <f>VLOOKUP(F76,Tabelle1!A:B,3,0)</f>
        <v>#REF!</v>
      </c>
      <c r="I76" s="139" t="e">
        <f>VLOOKUP(H76,'BSG-Kürzel'!C:D,2,0)</f>
        <v>#REF!</v>
      </c>
      <c r="J76" s="163" t="e">
        <f>VLOOKUP(G76,Tabelle1!B:B,23,0)</f>
        <v>#REF!</v>
      </c>
      <c r="K76" s="161" t="e">
        <f>VLOOKUP(G76,Tabelle1!B:B,24,0)</f>
        <v>#REF!</v>
      </c>
      <c r="L76" s="164" t="e">
        <f>_xlfn.AGGREGATE(14,6,Tabelle1!#REF!,ROW()-2)</f>
        <v>#REF!</v>
      </c>
      <c r="M76" s="164" t="e">
        <f>VLOOKUP(F76,Tabelle1!A:B,5,0)</f>
        <v>#REF!</v>
      </c>
    </row>
    <row r="77" spans="4:13" x14ac:dyDescent="0.2">
      <c r="D77" s="159" t="e">
        <f t="shared" si="2"/>
        <v>#REF!</v>
      </c>
      <c r="E77" s="139"/>
      <c r="F77" s="143" t="e">
        <f>INDEX(Tabelle1!A:A,_xlfn.AGGREGATE(14,6,ROW(Tabelle1!#REF!)/(Tabelle1!#REF!=L77),COUNTIF($L$3:L77,L77)),1)</f>
        <v>#REF!</v>
      </c>
      <c r="G77" s="139" t="e">
        <f>VLOOKUP(F77,Tabelle1!A:B,2,0)</f>
        <v>#REF!</v>
      </c>
      <c r="H77" s="139" t="e">
        <f>VLOOKUP(F77,Tabelle1!A:B,3,0)</f>
        <v>#REF!</v>
      </c>
      <c r="I77" s="139" t="e">
        <f>VLOOKUP(H77,'BSG-Kürzel'!C:D,2,0)</f>
        <v>#REF!</v>
      </c>
      <c r="J77" s="163" t="e">
        <f>VLOOKUP(G77,Tabelle1!B:B,23,0)</f>
        <v>#REF!</v>
      </c>
      <c r="K77" s="161" t="e">
        <f>VLOOKUP(G77,Tabelle1!B:B,24,0)</f>
        <v>#REF!</v>
      </c>
      <c r="L77" s="164" t="e">
        <f>_xlfn.AGGREGATE(14,6,Tabelle1!#REF!,ROW()-2)</f>
        <v>#REF!</v>
      </c>
      <c r="M77" s="164" t="e">
        <f>VLOOKUP(F77,Tabelle1!A:B,5,0)</f>
        <v>#REF!</v>
      </c>
    </row>
    <row r="78" spans="4:13" x14ac:dyDescent="0.2">
      <c r="D78" s="159" t="e">
        <f t="shared" si="2"/>
        <v>#REF!</v>
      </c>
      <c r="E78" s="139"/>
      <c r="F78" s="143" t="e">
        <f>INDEX(Tabelle1!A:A,_xlfn.AGGREGATE(14,6,ROW(Tabelle1!#REF!)/(Tabelle1!#REF!=L78),COUNTIF($L$3:L78,L78)),1)</f>
        <v>#REF!</v>
      </c>
      <c r="G78" s="139" t="e">
        <f>VLOOKUP(F78,Tabelle1!A:B,2,0)</f>
        <v>#REF!</v>
      </c>
      <c r="H78" s="139" t="e">
        <f>VLOOKUP(F78,Tabelle1!A:B,3,0)</f>
        <v>#REF!</v>
      </c>
      <c r="I78" s="139" t="e">
        <f>VLOOKUP(H78,'BSG-Kürzel'!C:D,2,0)</f>
        <v>#REF!</v>
      </c>
      <c r="J78" s="163" t="e">
        <f>VLOOKUP(G78,Tabelle1!B:B,23,0)</f>
        <v>#REF!</v>
      </c>
      <c r="K78" s="161" t="e">
        <f>VLOOKUP(G78,Tabelle1!B:B,24,0)</f>
        <v>#REF!</v>
      </c>
      <c r="L78" s="164" t="e">
        <f>_xlfn.AGGREGATE(14,6,Tabelle1!#REF!,ROW()-2)</f>
        <v>#REF!</v>
      </c>
      <c r="M78" s="164" t="e">
        <f>VLOOKUP(F78,Tabelle1!A:B,5,0)</f>
        <v>#REF!</v>
      </c>
    </row>
    <row r="79" spans="4:13" x14ac:dyDescent="0.2">
      <c r="D79" s="159" t="e">
        <f t="shared" si="2"/>
        <v>#REF!</v>
      </c>
      <c r="E79" s="139"/>
      <c r="F79" s="143" t="e">
        <f>INDEX(Tabelle1!A:A,_xlfn.AGGREGATE(14,6,ROW(Tabelle1!#REF!)/(Tabelle1!#REF!=L79),COUNTIF($L$3:L79,L79)),1)</f>
        <v>#REF!</v>
      </c>
      <c r="G79" s="139" t="e">
        <f>VLOOKUP(F79,Tabelle1!A:B,2,0)</f>
        <v>#REF!</v>
      </c>
      <c r="H79" s="139" t="e">
        <f>VLOOKUP(F79,Tabelle1!A:B,3,0)</f>
        <v>#REF!</v>
      </c>
      <c r="I79" s="139" t="e">
        <f>VLOOKUP(H79,'BSG-Kürzel'!C:D,2,0)</f>
        <v>#REF!</v>
      </c>
      <c r="J79" s="163" t="e">
        <f>VLOOKUP(G79,Tabelle1!B:B,23,0)</f>
        <v>#REF!</v>
      </c>
      <c r="K79" s="161" t="e">
        <f>VLOOKUP(G79,Tabelle1!B:B,24,0)</f>
        <v>#REF!</v>
      </c>
      <c r="L79" s="164" t="e">
        <f>_xlfn.AGGREGATE(14,6,Tabelle1!#REF!,ROW()-2)</f>
        <v>#REF!</v>
      </c>
      <c r="M79" s="164" t="e">
        <f>VLOOKUP(F79,Tabelle1!A:B,5,0)</f>
        <v>#REF!</v>
      </c>
    </row>
    <row r="80" spans="4:13" x14ac:dyDescent="0.2">
      <c r="D80" s="159" t="e">
        <f t="shared" si="2"/>
        <v>#REF!</v>
      </c>
      <c r="E80" s="139"/>
      <c r="F80" s="143" t="e">
        <f>INDEX(Tabelle1!A:A,_xlfn.AGGREGATE(14,6,ROW(Tabelle1!#REF!)/(Tabelle1!#REF!=L80),COUNTIF($L$3:L80,L80)),1)</f>
        <v>#REF!</v>
      </c>
      <c r="G80" s="139" t="e">
        <f>VLOOKUP(F80,Tabelle1!A:B,2,0)</f>
        <v>#REF!</v>
      </c>
      <c r="H80" s="139" t="e">
        <f>VLOOKUP(F80,Tabelle1!A:B,3,0)</f>
        <v>#REF!</v>
      </c>
      <c r="I80" s="139" t="e">
        <f>VLOOKUP(H80,'BSG-Kürzel'!C:D,2,0)</f>
        <v>#REF!</v>
      </c>
      <c r="J80" s="163" t="e">
        <f>VLOOKUP(G80,Tabelle1!B:B,23,0)</f>
        <v>#REF!</v>
      </c>
      <c r="K80" s="161" t="e">
        <f>VLOOKUP(G80,Tabelle1!B:B,24,0)</f>
        <v>#REF!</v>
      </c>
      <c r="L80" s="164" t="e">
        <f>_xlfn.AGGREGATE(14,6,Tabelle1!#REF!,ROW()-2)</f>
        <v>#REF!</v>
      </c>
      <c r="M80" s="164" t="e">
        <f>VLOOKUP(F80,Tabelle1!A:B,5,0)</f>
        <v>#REF!</v>
      </c>
    </row>
    <row r="81" spans="4:13" x14ac:dyDescent="0.2">
      <c r="D81" s="159" t="e">
        <f t="shared" si="2"/>
        <v>#REF!</v>
      </c>
      <c r="E81" s="139"/>
      <c r="F81" s="143" t="e">
        <f>INDEX(Tabelle1!A:A,_xlfn.AGGREGATE(14,6,ROW(Tabelle1!#REF!)/(Tabelle1!#REF!=L81),COUNTIF($L$3:L81,L81)),1)</f>
        <v>#REF!</v>
      </c>
      <c r="G81" s="139" t="e">
        <f>VLOOKUP(F81,Tabelle1!A:B,2,0)</f>
        <v>#REF!</v>
      </c>
      <c r="H81" s="139" t="e">
        <f>VLOOKUP(F81,Tabelle1!A:B,3,0)</f>
        <v>#REF!</v>
      </c>
      <c r="I81" s="139" t="e">
        <f>VLOOKUP(H81,'BSG-Kürzel'!C:D,2,0)</f>
        <v>#REF!</v>
      </c>
      <c r="J81" s="163" t="e">
        <f>VLOOKUP(G81,Tabelle1!B:B,23,0)</f>
        <v>#REF!</v>
      </c>
      <c r="K81" s="161" t="e">
        <f>VLOOKUP(G81,Tabelle1!B:B,24,0)</f>
        <v>#REF!</v>
      </c>
      <c r="L81" s="164" t="e">
        <f>_xlfn.AGGREGATE(14,6,Tabelle1!#REF!,ROW()-2)</f>
        <v>#REF!</v>
      </c>
      <c r="M81" s="164" t="e">
        <f>VLOOKUP(F81,Tabelle1!A:B,5,0)</f>
        <v>#REF!</v>
      </c>
    </row>
    <row r="82" spans="4:13" x14ac:dyDescent="0.2">
      <c r="D82" s="159" t="e">
        <f t="shared" si="2"/>
        <v>#REF!</v>
      </c>
      <c r="E82" s="139"/>
      <c r="F82" s="143" t="e">
        <f>INDEX(Tabelle1!A:A,_xlfn.AGGREGATE(14,6,ROW(Tabelle1!#REF!)/(Tabelle1!#REF!=L82),COUNTIF($L$3:L82,L82)),1)</f>
        <v>#REF!</v>
      </c>
      <c r="G82" s="139" t="e">
        <f>VLOOKUP(F82,Tabelle1!A:B,2,0)</f>
        <v>#REF!</v>
      </c>
      <c r="H82" s="139" t="e">
        <f>VLOOKUP(F82,Tabelle1!A:B,3,0)</f>
        <v>#REF!</v>
      </c>
      <c r="I82" s="139" t="e">
        <f>VLOOKUP(H82,'BSG-Kürzel'!C:D,2,0)</f>
        <v>#REF!</v>
      </c>
      <c r="J82" s="163" t="e">
        <f>VLOOKUP(G82,Tabelle1!B:B,23,0)</f>
        <v>#REF!</v>
      </c>
      <c r="K82" s="161" t="e">
        <f>VLOOKUP(G82,Tabelle1!B:B,24,0)</f>
        <v>#REF!</v>
      </c>
      <c r="L82" s="164" t="e">
        <f>_xlfn.AGGREGATE(14,6,Tabelle1!#REF!,ROW()-2)</f>
        <v>#REF!</v>
      </c>
      <c r="M82" s="164" t="e">
        <f>VLOOKUP(F82,Tabelle1!A:B,5,0)</f>
        <v>#REF!</v>
      </c>
    </row>
    <row r="83" spans="4:13" x14ac:dyDescent="0.2">
      <c r="D83" s="159" t="e">
        <f t="shared" si="2"/>
        <v>#REF!</v>
      </c>
      <c r="E83" s="139"/>
      <c r="F83" s="143" t="e">
        <f>INDEX(Tabelle1!A:A,_xlfn.AGGREGATE(14,6,ROW(Tabelle1!#REF!)/(Tabelle1!#REF!=L83),COUNTIF($L$3:L83,L83)),1)</f>
        <v>#REF!</v>
      </c>
      <c r="G83" s="139" t="e">
        <f>VLOOKUP(F83,Tabelle1!A:B,2,0)</f>
        <v>#REF!</v>
      </c>
      <c r="H83" s="139" t="e">
        <f>VLOOKUP(F83,Tabelle1!A:B,3,0)</f>
        <v>#REF!</v>
      </c>
      <c r="I83" s="139" t="e">
        <f>VLOOKUP(H83,'BSG-Kürzel'!C:D,2,0)</f>
        <v>#REF!</v>
      </c>
      <c r="J83" s="163" t="e">
        <f>VLOOKUP(G83,Tabelle1!B:B,23,0)</f>
        <v>#REF!</v>
      </c>
      <c r="K83" s="161" t="e">
        <f>VLOOKUP(G83,Tabelle1!B:B,24,0)</f>
        <v>#REF!</v>
      </c>
      <c r="L83" s="164" t="e">
        <f>_xlfn.AGGREGATE(14,6,Tabelle1!#REF!,ROW()-2)</f>
        <v>#REF!</v>
      </c>
      <c r="M83" s="164" t="e">
        <f>VLOOKUP(F83,Tabelle1!A:B,5,0)</f>
        <v>#REF!</v>
      </c>
    </row>
    <row r="84" spans="4:13" x14ac:dyDescent="0.2">
      <c r="D84" s="159" t="e">
        <f t="shared" si="2"/>
        <v>#REF!</v>
      </c>
      <c r="E84" s="139"/>
      <c r="F84" s="143" t="e">
        <f>INDEX(Tabelle1!A:A,_xlfn.AGGREGATE(14,6,ROW(Tabelle1!#REF!)/(Tabelle1!#REF!=L84),COUNTIF($L$3:L84,L84)),1)</f>
        <v>#REF!</v>
      </c>
      <c r="G84" s="139" t="e">
        <f>VLOOKUP(F84,Tabelle1!A:B,2,0)</f>
        <v>#REF!</v>
      </c>
      <c r="H84" s="139" t="e">
        <f>VLOOKUP(F84,Tabelle1!A:B,3,0)</f>
        <v>#REF!</v>
      </c>
      <c r="I84" s="139" t="e">
        <f>VLOOKUP(H84,'BSG-Kürzel'!C:D,2,0)</f>
        <v>#REF!</v>
      </c>
      <c r="J84" s="163" t="e">
        <f>VLOOKUP(G84,Tabelle1!B:B,23,0)</f>
        <v>#REF!</v>
      </c>
      <c r="K84" s="161" t="e">
        <f>VLOOKUP(G84,Tabelle1!B:B,24,0)</f>
        <v>#REF!</v>
      </c>
      <c r="L84" s="164" t="e">
        <f>_xlfn.AGGREGATE(14,6,Tabelle1!#REF!,ROW()-2)</f>
        <v>#REF!</v>
      </c>
      <c r="M84" s="164" t="e">
        <f>VLOOKUP(F84,Tabelle1!A:B,5,0)</f>
        <v>#REF!</v>
      </c>
    </row>
    <row r="85" spans="4:13" x14ac:dyDescent="0.2">
      <c r="D85" s="159" t="e">
        <f t="shared" si="2"/>
        <v>#REF!</v>
      </c>
      <c r="E85" s="139"/>
      <c r="F85" s="143" t="e">
        <f>INDEX(Tabelle1!A:A,_xlfn.AGGREGATE(14,6,ROW(Tabelle1!#REF!)/(Tabelle1!#REF!=L85),COUNTIF($L$3:L85,L85)),1)</f>
        <v>#REF!</v>
      </c>
      <c r="G85" s="139" t="e">
        <f>VLOOKUP(F85,Tabelle1!A:B,2,0)</f>
        <v>#REF!</v>
      </c>
      <c r="H85" s="139" t="e">
        <f>VLOOKUP(F85,Tabelle1!A:B,3,0)</f>
        <v>#REF!</v>
      </c>
      <c r="I85" s="139" t="e">
        <f>VLOOKUP(H85,'BSG-Kürzel'!C:D,2,0)</f>
        <v>#REF!</v>
      </c>
      <c r="J85" s="163" t="e">
        <f>VLOOKUP(G85,Tabelle1!B:B,23,0)</f>
        <v>#REF!</v>
      </c>
      <c r="K85" s="161" t="e">
        <f>VLOOKUP(G85,Tabelle1!B:B,24,0)</f>
        <v>#REF!</v>
      </c>
      <c r="L85" s="164" t="e">
        <f>_xlfn.AGGREGATE(14,6,Tabelle1!#REF!,ROW()-2)</f>
        <v>#REF!</v>
      </c>
      <c r="M85" s="164" t="e">
        <f>VLOOKUP(F85,Tabelle1!A:B,5,0)</f>
        <v>#REF!</v>
      </c>
    </row>
    <row r="86" spans="4:13" x14ac:dyDescent="0.2">
      <c r="D86" s="159" t="e">
        <f t="shared" si="2"/>
        <v>#REF!</v>
      </c>
      <c r="E86" s="139"/>
      <c r="F86" s="143" t="e">
        <f>INDEX(Tabelle1!A:A,_xlfn.AGGREGATE(14,6,ROW(Tabelle1!#REF!)/(Tabelle1!#REF!=L86),COUNTIF($L$3:L86,L86)),1)</f>
        <v>#REF!</v>
      </c>
      <c r="G86" s="139" t="e">
        <f>VLOOKUP(F86,Tabelle1!A:B,2,0)</f>
        <v>#REF!</v>
      </c>
      <c r="H86" s="139" t="e">
        <f>VLOOKUP(F86,Tabelle1!A:B,3,0)</f>
        <v>#REF!</v>
      </c>
      <c r="I86" s="139" t="e">
        <f>VLOOKUP(H86,'BSG-Kürzel'!C:D,2,0)</f>
        <v>#REF!</v>
      </c>
      <c r="J86" s="163" t="e">
        <f>VLOOKUP(G86,Tabelle1!B:B,23,0)</f>
        <v>#REF!</v>
      </c>
      <c r="K86" s="161" t="e">
        <f>VLOOKUP(G86,Tabelle1!B:B,24,0)</f>
        <v>#REF!</v>
      </c>
      <c r="L86" s="164" t="e">
        <f>_xlfn.AGGREGATE(14,6,Tabelle1!#REF!,ROW()-2)</f>
        <v>#REF!</v>
      </c>
      <c r="M86" s="164" t="e">
        <f>VLOOKUP(F86,Tabelle1!A:B,5,0)</f>
        <v>#REF!</v>
      </c>
    </row>
    <row r="87" spans="4:13" x14ac:dyDescent="0.2">
      <c r="D87" s="159" t="e">
        <f t="shared" si="2"/>
        <v>#REF!</v>
      </c>
      <c r="E87" s="139"/>
      <c r="F87" s="143" t="e">
        <f>INDEX(Tabelle1!A:A,_xlfn.AGGREGATE(14,6,ROW(Tabelle1!#REF!)/(Tabelle1!#REF!=L87),COUNTIF($L$3:L87,L87)),1)</f>
        <v>#REF!</v>
      </c>
      <c r="G87" s="139" t="e">
        <f>VLOOKUP(F87,Tabelle1!A:B,2,0)</f>
        <v>#REF!</v>
      </c>
      <c r="H87" s="139" t="e">
        <f>VLOOKUP(F87,Tabelle1!A:B,3,0)</f>
        <v>#REF!</v>
      </c>
      <c r="I87" s="139" t="e">
        <f>VLOOKUP(H87,'BSG-Kürzel'!C:D,2,0)</f>
        <v>#REF!</v>
      </c>
      <c r="J87" s="163" t="e">
        <f>VLOOKUP(G87,Tabelle1!B:B,23,0)</f>
        <v>#REF!</v>
      </c>
      <c r="K87" s="161" t="e">
        <f>VLOOKUP(G87,Tabelle1!B:B,24,0)</f>
        <v>#REF!</v>
      </c>
      <c r="L87" s="164" t="e">
        <f>_xlfn.AGGREGATE(14,6,Tabelle1!#REF!,ROW()-2)</f>
        <v>#REF!</v>
      </c>
      <c r="M87" s="164" t="e">
        <f>VLOOKUP(F87,Tabelle1!A:B,5,0)</f>
        <v>#REF!</v>
      </c>
    </row>
    <row r="88" spans="4:13" x14ac:dyDescent="0.2">
      <c r="D88" s="159" t="e">
        <f t="shared" si="2"/>
        <v>#REF!</v>
      </c>
      <c r="E88" s="139"/>
      <c r="F88" s="143" t="e">
        <f>INDEX(Tabelle1!A:A,_xlfn.AGGREGATE(14,6,ROW(Tabelle1!#REF!)/(Tabelle1!#REF!=L88),COUNTIF($L$3:L88,L88)),1)</f>
        <v>#REF!</v>
      </c>
      <c r="G88" s="139" t="e">
        <f>VLOOKUP(F88,Tabelle1!A:B,2,0)</f>
        <v>#REF!</v>
      </c>
      <c r="H88" s="139" t="e">
        <f>VLOOKUP(F88,Tabelle1!A:B,3,0)</f>
        <v>#REF!</v>
      </c>
      <c r="I88" s="139" t="e">
        <f>VLOOKUP(H88,'BSG-Kürzel'!C:D,2,0)</f>
        <v>#REF!</v>
      </c>
      <c r="J88" s="163" t="e">
        <f>VLOOKUP(G88,Tabelle1!B:B,23,0)</f>
        <v>#REF!</v>
      </c>
      <c r="K88" s="161" t="e">
        <f>VLOOKUP(G88,Tabelle1!B:B,24,0)</f>
        <v>#REF!</v>
      </c>
      <c r="L88" s="164" t="e">
        <f>_xlfn.AGGREGATE(14,6,Tabelle1!#REF!,ROW()-2)</f>
        <v>#REF!</v>
      </c>
      <c r="M88" s="164" t="e">
        <f>VLOOKUP(F88,Tabelle1!A:B,5,0)</f>
        <v>#REF!</v>
      </c>
    </row>
    <row r="89" spans="4:13" x14ac:dyDescent="0.2">
      <c r="D89" s="159" t="e">
        <f t="shared" si="2"/>
        <v>#REF!</v>
      </c>
      <c r="E89" s="139"/>
      <c r="F89" s="143" t="e">
        <f>INDEX(Tabelle1!A:A,_xlfn.AGGREGATE(14,6,ROW(Tabelle1!#REF!)/(Tabelle1!#REF!=L89),COUNTIF($L$3:L89,L89)),1)</f>
        <v>#REF!</v>
      </c>
      <c r="G89" s="139" t="e">
        <f>VLOOKUP(F89,Tabelle1!A:B,2,0)</f>
        <v>#REF!</v>
      </c>
      <c r="H89" s="139" t="e">
        <f>VLOOKUP(F89,Tabelle1!A:B,3,0)</f>
        <v>#REF!</v>
      </c>
      <c r="I89" s="139" t="e">
        <f>VLOOKUP(H89,'BSG-Kürzel'!C:D,2,0)</f>
        <v>#REF!</v>
      </c>
      <c r="J89" s="163" t="e">
        <f>VLOOKUP(G89,Tabelle1!B:B,23,0)</f>
        <v>#REF!</v>
      </c>
      <c r="K89" s="161" t="e">
        <f>VLOOKUP(G89,Tabelle1!B:B,24,0)</f>
        <v>#REF!</v>
      </c>
      <c r="L89" s="164" t="e">
        <f>_xlfn.AGGREGATE(14,6,Tabelle1!#REF!,ROW()-2)</f>
        <v>#REF!</v>
      </c>
      <c r="M89" s="164" t="e">
        <f>VLOOKUP(F89,Tabelle1!A:B,5,0)</f>
        <v>#REF!</v>
      </c>
    </row>
    <row r="90" spans="4:13" x14ac:dyDescent="0.2">
      <c r="D90" s="159" t="e">
        <f t="shared" si="2"/>
        <v>#REF!</v>
      </c>
      <c r="E90" s="139"/>
      <c r="F90" s="143" t="e">
        <f>INDEX(Tabelle1!A:A,_xlfn.AGGREGATE(14,6,ROW(Tabelle1!#REF!)/(Tabelle1!#REF!=L90),COUNTIF($L$3:L90,L90)),1)</f>
        <v>#REF!</v>
      </c>
      <c r="G90" s="139" t="e">
        <f>VLOOKUP(F90,Tabelle1!A:B,2,0)</f>
        <v>#REF!</v>
      </c>
      <c r="H90" s="139" t="e">
        <f>VLOOKUP(F90,Tabelle1!A:B,3,0)</f>
        <v>#REF!</v>
      </c>
      <c r="I90" s="139" t="e">
        <f>VLOOKUP(H90,'BSG-Kürzel'!C:D,2,0)</f>
        <v>#REF!</v>
      </c>
      <c r="J90" s="163" t="e">
        <f>VLOOKUP(G90,Tabelle1!B:B,23,0)</f>
        <v>#REF!</v>
      </c>
      <c r="K90" s="161" t="e">
        <f>VLOOKUP(G90,Tabelle1!B:B,24,0)</f>
        <v>#REF!</v>
      </c>
      <c r="L90" s="164" t="e">
        <f>_xlfn.AGGREGATE(14,6,Tabelle1!#REF!,ROW()-2)</f>
        <v>#REF!</v>
      </c>
      <c r="M90" s="164" t="e">
        <f>VLOOKUP(F90,Tabelle1!A:B,5,0)</f>
        <v>#REF!</v>
      </c>
    </row>
    <row r="91" spans="4:13" x14ac:dyDescent="0.2">
      <c r="D91" s="159" t="e">
        <f t="shared" si="2"/>
        <v>#REF!</v>
      </c>
      <c r="E91" s="139"/>
      <c r="F91" s="143" t="e">
        <f>INDEX(Tabelle1!A:A,_xlfn.AGGREGATE(14,6,ROW(Tabelle1!#REF!)/(Tabelle1!#REF!=L91),COUNTIF($L$3:L91,L91)),1)</f>
        <v>#REF!</v>
      </c>
      <c r="G91" s="139" t="e">
        <f>VLOOKUP(F91,Tabelle1!A:B,2,0)</f>
        <v>#REF!</v>
      </c>
      <c r="H91" s="139" t="e">
        <f>VLOOKUP(F91,Tabelle1!A:B,3,0)</f>
        <v>#REF!</v>
      </c>
      <c r="I91" s="139" t="e">
        <f>VLOOKUP(H91,'BSG-Kürzel'!C:D,2,0)</f>
        <v>#REF!</v>
      </c>
      <c r="J91" s="163" t="e">
        <f>VLOOKUP(G91,Tabelle1!B:B,23,0)</f>
        <v>#REF!</v>
      </c>
      <c r="K91" s="161" t="e">
        <f>VLOOKUP(G91,Tabelle1!B:B,24,0)</f>
        <v>#REF!</v>
      </c>
      <c r="L91" s="164" t="e">
        <f>_xlfn.AGGREGATE(14,6,Tabelle1!#REF!,ROW()-2)</f>
        <v>#REF!</v>
      </c>
      <c r="M91" s="164" t="e">
        <f>VLOOKUP(F91,Tabelle1!A:B,5,0)</f>
        <v>#REF!</v>
      </c>
    </row>
    <row r="92" spans="4:13" x14ac:dyDescent="0.2">
      <c r="D92" s="159" t="e">
        <f t="shared" si="2"/>
        <v>#REF!</v>
      </c>
      <c r="E92" s="139"/>
      <c r="F92" s="143" t="e">
        <f>INDEX(Tabelle1!A:A,_xlfn.AGGREGATE(14,6,ROW(Tabelle1!#REF!)/(Tabelle1!#REF!=L92),COUNTIF($L$3:L92,L92)),1)</f>
        <v>#REF!</v>
      </c>
      <c r="G92" s="139" t="e">
        <f>VLOOKUP(F92,Tabelle1!A:B,2,0)</f>
        <v>#REF!</v>
      </c>
      <c r="H92" s="139" t="e">
        <f>VLOOKUP(F92,Tabelle1!A:B,3,0)</f>
        <v>#REF!</v>
      </c>
      <c r="I92" s="139" t="e">
        <f>VLOOKUP(H92,'BSG-Kürzel'!C:D,2,0)</f>
        <v>#REF!</v>
      </c>
      <c r="J92" s="163" t="e">
        <f>VLOOKUP(G92,Tabelle1!B:B,23,0)</f>
        <v>#REF!</v>
      </c>
      <c r="K92" s="161" t="e">
        <f>VLOOKUP(G92,Tabelle1!B:B,24,0)</f>
        <v>#REF!</v>
      </c>
      <c r="L92" s="164" t="e">
        <f>_xlfn.AGGREGATE(14,6,Tabelle1!#REF!,ROW()-2)</f>
        <v>#REF!</v>
      </c>
      <c r="M92" s="164" t="e">
        <f>VLOOKUP(F92,Tabelle1!A:B,5,0)</f>
        <v>#REF!</v>
      </c>
    </row>
    <row r="93" spans="4:13" x14ac:dyDescent="0.2">
      <c r="D93" s="159" t="e">
        <f t="shared" si="2"/>
        <v>#REF!</v>
      </c>
      <c r="E93" s="139"/>
      <c r="F93" s="143" t="e">
        <f>INDEX(Tabelle1!A:A,_xlfn.AGGREGATE(14,6,ROW(Tabelle1!#REF!)/(Tabelle1!#REF!=L93),COUNTIF($L$3:L93,L93)),1)</f>
        <v>#REF!</v>
      </c>
      <c r="G93" s="139" t="e">
        <f>VLOOKUP(F93,Tabelle1!A:B,2,0)</f>
        <v>#REF!</v>
      </c>
      <c r="H93" s="139" t="e">
        <f>VLOOKUP(F93,Tabelle1!A:B,3,0)</f>
        <v>#REF!</v>
      </c>
      <c r="I93" s="139" t="e">
        <f>VLOOKUP(H93,'BSG-Kürzel'!C:D,2,0)</f>
        <v>#REF!</v>
      </c>
      <c r="J93" s="163" t="e">
        <f>VLOOKUP(G93,Tabelle1!B:B,23,0)</f>
        <v>#REF!</v>
      </c>
      <c r="K93" s="161" t="e">
        <f>VLOOKUP(G93,Tabelle1!B:B,24,0)</f>
        <v>#REF!</v>
      </c>
      <c r="L93" s="164" t="e">
        <f>_xlfn.AGGREGATE(14,6,Tabelle1!#REF!,ROW()-2)</f>
        <v>#REF!</v>
      </c>
      <c r="M93" s="164" t="e">
        <f>VLOOKUP(F93,Tabelle1!A:B,5,0)</f>
        <v>#REF!</v>
      </c>
    </row>
    <row r="94" spans="4:13" x14ac:dyDescent="0.2">
      <c r="D94" s="159" t="e">
        <f t="shared" si="2"/>
        <v>#REF!</v>
      </c>
      <c r="E94" s="139"/>
      <c r="F94" s="143" t="e">
        <f>INDEX(Tabelle1!A:A,_xlfn.AGGREGATE(14,6,ROW(Tabelle1!#REF!)/(Tabelle1!#REF!=L94),COUNTIF($L$3:L94,L94)),1)</f>
        <v>#REF!</v>
      </c>
      <c r="G94" s="139" t="e">
        <f>VLOOKUP(F94,Tabelle1!A:B,2,0)</f>
        <v>#REF!</v>
      </c>
      <c r="H94" s="139" t="e">
        <f>VLOOKUP(F94,Tabelle1!A:B,3,0)</f>
        <v>#REF!</v>
      </c>
      <c r="I94" s="139" t="e">
        <f>VLOOKUP(H94,'BSG-Kürzel'!C:D,2,0)</f>
        <v>#REF!</v>
      </c>
      <c r="J94" s="163" t="e">
        <f>VLOOKUP(G94,Tabelle1!B:B,23,0)</f>
        <v>#REF!</v>
      </c>
      <c r="K94" s="161" t="e">
        <f>VLOOKUP(G94,Tabelle1!B:B,24,0)</f>
        <v>#REF!</v>
      </c>
      <c r="L94" s="164" t="e">
        <f>_xlfn.AGGREGATE(14,6,Tabelle1!#REF!,ROW()-2)</f>
        <v>#REF!</v>
      </c>
      <c r="M94" s="164" t="e">
        <f>VLOOKUP(F94,Tabelle1!A:B,5,0)</f>
        <v>#REF!</v>
      </c>
    </row>
    <row r="95" spans="4:13" x14ac:dyDescent="0.2">
      <c r="D95" s="159" t="e">
        <f t="shared" si="2"/>
        <v>#REF!</v>
      </c>
      <c r="E95" s="139"/>
      <c r="F95" s="143" t="e">
        <f>INDEX(Tabelle1!A:A,_xlfn.AGGREGATE(14,6,ROW(Tabelle1!#REF!)/(Tabelle1!#REF!=L95),COUNTIF($L$3:L95,L95)),1)</f>
        <v>#REF!</v>
      </c>
      <c r="G95" s="139" t="e">
        <f>VLOOKUP(F95,Tabelle1!A:B,2,0)</f>
        <v>#REF!</v>
      </c>
      <c r="H95" s="139" t="e">
        <f>VLOOKUP(F95,Tabelle1!A:B,3,0)</f>
        <v>#REF!</v>
      </c>
      <c r="I95" s="139" t="e">
        <f>VLOOKUP(H95,'BSG-Kürzel'!C:D,2,0)</f>
        <v>#REF!</v>
      </c>
      <c r="J95" s="163" t="e">
        <f>VLOOKUP(G95,Tabelle1!B:B,23,0)</f>
        <v>#REF!</v>
      </c>
      <c r="K95" s="161" t="e">
        <f>VLOOKUP(G95,Tabelle1!B:B,24,0)</f>
        <v>#REF!</v>
      </c>
      <c r="L95" s="164" t="e">
        <f>_xlfn.AGGREGATE(14,6,Tabelle1!#REF!,ROW()-2)</f>
        <v>#REF!</v>
      </c>
      <c r="M95" s="164" t="e">
        <f>VLOOKUP(F95,Tabelle1!A:B,5,0)</f>
        <v>#REF!</v>
      </c>
    </row>
    <row r="96" spans="4:13" x14ac:dyDescent="0.2">
      <c r="D96" s="159" t="e">
        <f t="shared" si="2"/>
        <v>#REF!</v>
      </c>
      <c r="E96" s="139"/>
      <c r="F96" s="143" t="e">
        <f>INDEX(Tabelle1!A:A,_xlfn.AGGREGATE(14,6,ROW(Tabelle1!#REF!)/(Tabelle1!#REF!=L96),COUNTIF($L$3:L96,L96)),1)</f>
        <v>#REF!</v>
      </c>
      <c r="G96" s="139" t="e">
        <f>VLOOKUP(F96,Tabelle1!A:B,2,0)</f>
        <v>#REF!</v>
      </c>
      <c r="H96" s="139" t="e">
        <f>VLOOKUP(F96,Tabelle1!A:B,3,0)</f>
        <v>#REF!</v>
      </c>
      <c r="I96" s="139" t="e">
        <f>VLOOKUP(H96,'BSG-Kürzel'!C:D,2,0)</f>
        <v>#REF!</v>
      </c>
      <c r="J96" s="163" t="e">
        <f>VLOOKUP(G96,Tabelle1!B:B,23,0)</f>
        <v>#REF!</v>
      </c>
      <c r="K96" s="161" t="e">
        <f>VLOOKUP(G96,Tabelle1!B:B,24,0)</f>
        <v>#REF!</v>
      </c>
      <c r="L96" s="164" t="e">
        <f>_xlfn.AGGREGATE(14,6,Tabelle1!#REF!,ROW()-2)</f>
        <v>#REF!</v>
      </c>
      <c r="M96" s="164" t="e">
        <f>VLOOKUP(F96,Tabelle1!A:B,5,0)</f>
        <v>#REF!</v>
      </c>
    </row>
    <row r="97" spans="4:13" x14ac:dyDescent="0.2">
      <c r="D97" s="159" t="e">
        <f t="shared" si="2"/>
        <v>#REF!</v>
      </c>
      <c r="E97" s="139"/>
      <c r="F97" s="143" t="e">
        <f>INDEX(Tabelle1!A:A,_xlfn.AGGREGATE(14,6,ROW(Tabelle1!#REF!)/(Tabelle1!#REF!=L97),COUNTIF($L$3:L97,L97)),1)</f>
        <v>#REF!</v>
      </c>
      <c r="G97" s="139" t="e">
        <f>VLOOKUP(F97,Tabelle1!A:B,2,0)</f>
        <v>#REF!</v>
      </c>
      <c r="H97" s="139" t="e">
        <f>VLOOKUP(F97,Tabelle1!A:B,3,0)</f>
        <v>#REF!</v>
      </c>
      <c r="I97" s="139" t="e">
        <f>VLOOKUP(H97,'BSG-Kürzel'!C:D,2,0)</f>
        <v>#REF!</v>
      </c>
      <c r="J97" s="163" t="e">
        <f>VLOOKUP(G97,Tabelle1!B:B,23,0)</f>
        <v>#REF!</v>
      </c>
      <c r="K97" s="161" t="e">
        <f>VLOOKUP(G97,Tabelle1!B:B,24,0)</f>
        <v>#REF!</v>
      </c>
      <c r="L97" s="164" t="e">
        <f>_xlfn.AGGREGATE(14,6,Tabelle1!#REF!,ROW()-2)</f>
        <v>#REF!</v>
      </c>
      <c r="M97" s="164" t="e">
        <f>VLOOKUP(F97,Tabelle1!A:B,5,0)</f>
        <v>#REF!</v>
      </c>
    </row>
    <row r="98" spans="4:13" x14ac:dyDescent="0.2">
      <c r="D98" s="159" t="e">
        <f t="shared" si="2"/>
        <v>#REF!</v>
      </c>
      <c r="E98" s="139"/>
      <c r="F98" s="143" t="e">
        <f>INDEX(Tabelle1!A:A,_xlfn.AGGREGATE(14,6,ROW(Tabelle1!#REF!)/(Tabelle1!#REF!=L98),COUNTIF($L$3:L98,L98)),1)</f>
        <v>#REF!</v>
      </c>
      <c r="G98" s="139" t="e">
        <f>VLOOKUP(F98,Tabelle1!A:B,2,0)</f>
        <v>#REF!</v>
      </c>
      <c r="H98" s="139" t="e">
        <f>VLOOKUP(F98,Tabelle1!A:B,3,0)</f>
        <v>#REF!</v>
      </c>
      <c r="I98" s="139" t="e">
        <f>VLOOKUP(H98,'BSG-Kürzel'!C:D,2,0)</f>
        <v>#REF!</v>
      </c>
      <c r="J98" s="163" t="e">
        <f>VLOOKUP(G98,Tabelle1!B:B,23,0)</f>
        <v>#REF!</v>
      </c>
      <c r="K98" s="161" t="e">
        <f>VLOOKUP(G98,Tabelle1!B:B,24,0)</f>
        <v>#REF!</v>
      </c>
      <c r="L98" s="164" t="e">
        <f>_xlfn.AGGREGATE(14,6,Tabelle1!#REF!,ROW()-2)</f>
        <v>#REF!</v>
      </c>
      <c r="M98" s="164" t="e">
        <f>VLOOKUP(F98,Tabelle1!A:B,5,0)</f>
        <v>#REF!</v>
      </c>
    </row>
    <row r="99" spans="4:13" x14ac:dyDescent="0.2">
      <c r="D99" s="159" t="e">
        <f t="shared" ref="D99:D130" si="3">RANK(L99,L:L)</f>
        <v>#REF!</v>
      </c>
      <c r="E99" s="139"/>
      <c r="F99" s="143" t="e">
        <f>INDEX(Tabelle1!A:A,_xlfn.AGGREGATE(14,6,ROW(Tabelle1!#REF!)/(Tabelle1!#REF!=L99),COUNTIF($L$3:L99,L99)),1)</f>
        <v>#REF!</v>
      </c>
      <c r="G99" s="139" t="e">
        <f>VLOOKUP(F99,Tabelle1!A:B,2,0)</f>
        <v>#REF!</v>
      </c>
      <c r="H99" s="139" t="e">
        <f>VLOOKUP(F99,Tabelle1!A:B,3,0)</f>
        <v>#REF!</v>
      </c>
      <c r="I99" s="139" t="e">
        <f>VLOOKUP(H99,'BSG-Kürzel'!C:D,2,0)</f>
        <v>#REF!</v>
      </c>
      <c r="J99" s="163" t="e">
        <f>VLOOKUP(G99,Tabelle1!B:B,23,0)</f>
        <v>#REF!</v>
      </c>
      <c r="K99" s="161" t="e">
        <f>VLOOKUP(G99,Tabelle1!B:B,24,0)</f>
        <v>#REF!</v>
      </c>
      <c r="L99" s="164" t="e">
        <f>_xlfn.AGGREGATE(14,6,Tabelle1!#REF!,ROW()-2)</f>
        <v>#REF!</v>
      </c>
      <c r="M99" s="164" t="e">
        <f>VLOOKUP(F99,Tabelle1!A:B,5,0)</f>
        <v>#REF!</v>
      </c>
    </row>
    <row r="100" spans="4:13" x14ac:dyDescent="0.2">
      <c r="D100" s="159" t="e">
        <f t="shared" si="3"/>
        <v>#REF!</v>
      </c>
      <c r="E100" s="139"/>
      <c r="F100" s="143" t="e">
        <f>INDEX(Tabelle1!A:A,_xlfn.AGGREGATE(14,6,ROW(Tabelle1!#REF!)/(Tabelle1!#REF!=L100),COUNTIF($L$3:L100,L100)),1)</f>
        <v>#REF!</v>
      </c>
      <c r="G100" s="139" t="e">
        <f>VLOOKUP(F100,Tabelle1!A:B,2,0)</f>
        <v>#REF!</v>
      </c>
      <c r="H100" s="139" t="e">
        <f>VLOOKUP(F100,Tabelle1!A:B,3,0)</f>
        <v>#REF!</v>
      </c>
      <c r="I100" s="139" t="e">
        <f>VLOOKUP(H100,'BSG-Kürzel'!C:D,2,0)</f>
        <v>#REF!</v>
      </c>
      <c r="J100" s="163" t="e">
        <f>VLOOKUP(G100,Tabelle1!B:B,23,0)</f>
        <v>#REF!</v>
      </c>
      <c r="K100" s="161" t="e">
        <f>VLOOKUP(G100,Tabelle1!B:B,24,0)</f>
        <v>#REF!</v>
      </c>
      <c r="L100" s="164" t="e">
        <f>_xlfn.AGGREGATE(14,6,Tabelle1!#REF!,ROW()-2)</f>
        <v>#REF!</v>
      </c>
      <c r="M100" s="164" t="e">
        <f>VLOOKUP(F100,Tabelle1!A:B,5,0)</f>
        <v>#REF!</v>
      </c>
    </row>
    <row r="101" spans="4:13" x14ac:dyDescent="0.2">
      <c r="D101" s="159" t="e">
        <f t="shared" si="3"/>
        <v>#REF!</v>
      </c>
      <c r="E101" s="139"/>
      <c r="F101" s="143" t="e">
        <f>INDEX(Tabelle1!A:A,_xlfn.AGGREGATE(14,6,ROW(Tabelle1!#REF!)/(Tabelle1!#REF!=L101),COUNTIF($L$3:L101,L101)),1)</f>
        <v>#REF!</v>
      </c>
      <c r="G101" s="139" t="e">
        <f>VLOOKUP(F101,Tabelle1!A:B,2,0)</f>
        <v>#REF!</v>
      </c>
      <c r="H101" s="139" t="e">
        <f>VLOOKUP(F101,Tabelle1!A:B,3,0)</f>
        <v>#REF!</v>
      </c>
      <c r="I101" s="139" t="e">
        <f>VLOOKUP(H101,'BSG-Kürzel'!C:D,2,0)</f>
        <v>#REF!</v>
      </c>
      <c r="J101" s="163" t="e">
        <f>VLOOKUP(G101,Tabelle1!B:B,23,0)</f>
        <v>#REF!</v>
      </c>
      <c r="K101" s="161" t="e">
        <f>VLOOKUP(G101,Tabelle1!B:B,24,0)</f>
        <v>#REF!</v>
      </c>
      <c r="L101" s="164" t="e">
        <f>_xlfn.AGGREGATE(14,6,Tabelle1!#REF!,ROW()-2)</f>
        <v>#REF!</v>
      </c>
      <c r="M101" s="164" t="e">
        <f>VLOOKUP(F101,Tabelle1!A:B,5,0)</f>
        <v>#REF!</v>
      </c>
    </row>
    <row r="102" spans="4:13" x14ac:dyDescent="0.2">
      <c r="D102" s="159" t="e">
        <f t="shared" si="3"/>
        <v>#REF!</v>
      </c>
      <c r="E102" s="139"/>
      <c r="F102" s="143" t="e">
        <f>INDEX(Tabelle1!A:A,_xlfn.AGGREGATE(14,6,ROW(Tabelle1!#REF!)/(Tabelle1!#REF!=L102),COUNTIF($L$3:L102,L102)),1)</f>
        <v>#REF!</v>
      </c>
      <c r="G102" s="139" t="e">
        <f>VLOOKUP(F102,Tabelle1!A:B,2,0)</f>
        <v>#REF!</v>
      </c>
      <c r="H102" s="139" t="e">
        <f>VLOOKUP(F102,Tabelle1!A:B,3,0)</f>
        <v>#REF!</v>
      </c>
      <c r="I102" s="139" t="e">
        <f>VLOOKUP(H102,'BSG-Kürzel'!C:D,2,0)</f>
        <v>#REF!</v>
      </c>
      <c r="J102" s="163" t="e">
        <f>VLOOKUP(G102,Tabelle1!B:B,23,0)</f>
        <v>#REF!</v>
      </c>
      <c r="K102" s="161" t="e">
        <f>VLOOKUP(G102,Tabelle1!B:B,24,0)</f>
        <v>#REF!</v>
      </c>
      <c r="L102" s="164" t="e">
        <f>_xlfn.AGGREGATE(14,6,Tabelle1!#REF!,ROW()-2)</f>
        <v>#REF!</v>
      </c>
      <c r="M102" s="164" t="e">
        <f>VLOOKUP(F102,Tabelle1!A:B,5,0)</f>
        <v>#REF!</v>
      </c>
    </row>
    <row r="103" spans="4:13" x14ac:dyDescent="0.2">
      <c r="D103" s="159" t="e">
        <f t="shared" si="3"/>
        <v>#REF!</v>
      </c>
      <c r="E103" s="139"/>
      <c r="F103" s="143" t="e">
        <f>INDEX(Tabelle1!A:A,_xlfn.AGGREGATE(14,6,ROW(Tabelle1!#REF!)/(Tabelle1!#REF!=L103),COUNTIF($L$3:L103,L103)),1)</f>
        <v>#REF!</v>
      </c>
      <c r="G103" s="139" t="e">
        <f>VLOOKUP(F103,Tabelle1!A:B,2,0)</f>
        <v>#REF!</v>
      </c>
      <c r="H103" s="139" t="e">
        <f>VLOOKUP(F103,Tabelle1!A:B,3,0)</f>
        <v>#REF!</v>
      </c>
      <c r="I103" s="139" t="e">
        <f>VLOOKUP(H103,'BSG-Kürzel'!C:D,2,0)</f>
        <v>#REF!</v>
      </c>
      <c r="J103" s="163" t="e">
        <f>VLOOKUP(G103,Tabelle1!B:B,23,0)</f>
        <v>#REF!</v>
      </c>
      <c r="K103" s="161" t="e">
        <f>VLOOKUP(G103,Tabelle1!B:B,24,0)</f>
        <v>#REF!</v>
      </c>
      <c r="L103" s="164" t="e">
        <f>_xlfn.AGGREGATE(14,6,Tabelle1!#REF!,ROW()-2)</f>
        <v>#REF!</v>
      </c>
      <c r="M103" s="164" t="e">
        <f>VLOOKUP(F103,Tabelle1!A:B,5,0)</f>
        <v>#REF!</v>
      </c>
    </row>
    <row r="104" spans="4:13" x14ac:dyDescent="0.2">
      <c r="D104" s="159" t="e">
        <f t="shared" si="3"/>
        <v>#REF!</v>
      </c>
      <c r="E104" s="139"/>
      <c r="F104" s="143" t="e">
        <f>INDEX(Tabelle1!A:A,_xlfn.AGGREGATE(14,6,ROW(Tabelle1!#REF!)/(Tabelle1!#REF!=L104),COUNTIF($L$3:L104,L104)),1)</f>
        <v>#REF!</v>
      </c>
      <c r="G104" s="139" t="e">
        <f>VLOOKUP(F104,Tabelle1!A:B,2,0)</f>
        <v>#REF!</v>
      </c>
      <c r="H104" s="139" t="e">
        <f>VLOOKUP(F104,Tabelle1!A:B,3,0)</f>
        <v>#REF!</v>
      </c>
      <c r="I104" s="139" t="e">
        <f>VLOOKUP(H104,'BSG-Kürzel'!C:D,2,0)</f>
        <v>#REF!</v>
      </c>
      <c r="J104" s="163" t="e">
        <f>VLOOKUP(G104,Tabelle1!B:B,23,0)</f>
        <v>#REF!</v>
      </c>
      <c r="K104" s="161" t="e">
        <f>VLOOKUP(G104,Tabelle1!B:B,24,0)</f>
        <v>#REF!</v>
      </c>
      <c r="L104" s="164" t="e">
        <f>_xlfn.AGGREGATE(14,6,Tabelle1!#REF!,ROW()-2)</f>
        <v>#REF!</v>
      </c>
      <c r="M104" s="164" t="e">
        <f>VLOOKUP(F104,Tabelle1!A:B,5,0)</f>
        <v>#REF!</v>
      </c>
    </row>
    <row r="105" spans="4:13" x14ac:dyDescent="0.2">
      <c r="D105" s="159" t="e">
        <f t="shared" si="3"/>
        <v>#REF!</v>
      </c>
      <c r="E105" s="139"/>
      <c r="F105" s="143" t="e">
        <f>INDEX(Tabelle1!A:A,_xlfn.AGGREGATE(14,6,ROW(Tabelle1!#REF!)/(Tabelle1!#REF!=L105),COUNTIF($L$3:L105,L105)),1)</f>
        <v>#REF!</v>
      </c>
      <c r="G105" s="139" t="e">
        <f>VLOOKUP(F105,Tabelle1!A:B,2,0)</f>
        <v>#REF!</v>
      </c>
      <c r="H105" s="139" t="e">
        <f>VLOOKUP(F105,Tabelle1!A:B,3,0)</f>
        <v>#REF!</v>
      </c>
      <c r="I105" s="139" t="e">
        <f>VLOOKUP(H105,'BSG-Kürzel'!C:D,2,0)</f>
        <v>#REF!</v>
      </c>
      <c r="J105" s="163" t="e">
        <f>VLOOKUP(G105,Tabelle1!B:B,23,0)</f>
        <v>#REF!</v>
      </c>
      <c r="K105" s="161" t="e">
        <f>VLOOKUP(G105,Tabelle1!B:B,24,0)</f>
        <v>#REF!</v>
      </c>
      <c r="L105" s="164" t="e">
        <f>_xlfn.AGGREGATE(14,6,Tabelle1!#REF!,ROW()-2)</f>
        <v>#REF!</v>
      </c>
      <c r="M105" s="164" t="e">
        <f>VLOOKUP(F105,Tabelle1!A:B,5,0)</f>
        <v>#REF!</v>
      </c>
    </row>
    <row r="106" spans="4:13" x14ac:dyDescent="0.2">
      <c r="D106" s="159" t="e">
        <f t="shared" si="3"/>
        <v>#REF!</v>
      </c>
      <c r="E106" s="139"/>
      <c r="F106" s="143" t="e">
        <f>INDEX(Tabelle1!A:A,_xlfn.AGGREGATE(14,6,ROW(Tabelle1!#REF!)/(Tabelle1!#REF!=L106),COUNTIF($L$3:L106,L106)),1)</f>
        <v>#REF!</v>
      </c>
      <c r="G106" s="139" t="e">
        <f>VLOOKUP(F106,Tabelle1!A:B,2,0)</f>
        <v>#REF!</v>
      </c>
      <c r="H106" s="139" t="e">
        <f>VLOOKUP(F106,Tabelle1!A:B,3,0)</f>
        <v>#REF!</v>
      </c>
      <c r="I106" s="139" t="e">
        <f>VLOOKUP(H106,'BSG-Kürzel'!C:D,2,0)</f>
        <v>#REF!</v>
      </c>
      <c r="J106" s="163" t="e">
        <f>VLOOKUP(G106,Tabelle1!B:B,23,0)</f>
        <v>#REF!</v>
      </c>
      <c r="K106" s="161" t="e">
        <f>VLOOKUP(G106,Tabelle1!B:B,24,0)</f>
        <v>#REF!</v>
      </c>
      <c r="L106" s="164" t="e">
        <f>_xlfn.AGGREGATE(14,6,Tabelle1!#REF!,ROW()-2)</f>
        <v>#REF!</v>
      </c>
      <c r="M106" s="164" t="e">
        <f>VLOOKUP(F106,Tabelle1!A:B,5,0)</f>
        <v>#REF!</v>
      </c>
    </row>
    <row r="107" spans="4:13" x14ac:dyDescent="0.2">
      <c r="D107" s="159" t="e">
        <f t="shared" si="3"/>
        <v>#REF!</v>
      </c>
      <c r="E107" s="139"/>
      <c r="F107" s="143" t="e">
        <f>INDEX(Tabelle1!A:A,_xlfn.AGGREGATE(14,6,ROW(Tabelle1!#REF!)/(Tabelle1!#REF!=L107),COUNTIF($L$3:L107,L107)),1)</f>
        <v>#REF!</v>
      </c>
      <c r="G107" s="139" t="e">
        <f>VLOOKUP(F107,Tabelle1!A:B,2,0)</f>
        <v>#REF!</v>
      </c>
      <c r="H107" s="139" t="e">
        <f>VLOOKUP(F107,Tabelle1!A:B,3,0)</f>
        <v>#REF!</v>
      </c>
      <c r="I107" s="139" t="e">
        <f>VLOOKUP(H107,'BSG-Kürzel'!C:D,2,0)</f>
        <v>#REF!</v>
      </c>
      <c r="J107" s="163" t="e">
        <f>VLOOKUP(G107,Tabelle1!B:B,23,0)</f>
        <v>#REF!</v>
      </c>
      <c r="K107" s="161" t="e">
        <f>VLOOKUP(G107,Tabelle1!B:B,24,0)</f>
        <v>#REF!</v>
      </c>
      <c r="L107" s="164" t="e">
        <f>_xlfn.AGGREGATE(14,6,Tabelle1!#REF!,ROW()-2)</f>
        <v>#REF!</v>
      </c>
      <c r="M107" s="164" t="e">
        <f>VLOOKUP(F107,Tabelle1!A:B,5,0)</f>
        <v>#REF!</v>
      </c>
    </row>
    <row r="108" spans="4:13" x14ac:dyDescent="0.2">
      <c r="D108" s="159" t="e">
        <f t="shared" si="3"/>
        <v>#REF!</v>
      </c>
      <c r="E108" s="139"/>
      <c r="F108" s="143" t="e">
        <f>INDEX(Tabelle1!A:A,_xlfn.AGGREGATE(14,6,ROW(Tabelle1!#REF!)/(Tabelle1!#REF!=L108),COUNTIF($L$3:L108,L108)),1)</f>
        <v>#REF!</v>
      </c>
      <c r="G108" s="139" t="e">
        <f>VLOOKUP(F108,Tabelle1!A:B,2,0)</f>
        <v>#REF!</v>
      </c>
      <c r="H108" s="139" t="e">
        <f>VLOOKUP(F108,Tabelle1!A:B,3,0)</f>
        <v>#REF!</v>
      </c>
      <c r="I108" s="139" t="e">
        <f>VLOOKUP(H108,'BSG-Kürzel'!C:D,2,0)</f>
        <v>#REF!</v>
      </c>
      <c r="J108" s="163" t="e">
        <f>VLOOKUP(G108,Tabelle1!B:B,23,0)</f>
        <v>#REF!</v>
      </c>
      <c r="K108" s="161" t="e">
        <f>VLOOKUP(G108,Tabelle1!B:B,24,0)</f>
        <v>#REF!</v>
      </c>
      <c r="L108" s="164" t="e">
        <f>_xlfn.AGGREGATE(14,6,Tabelle1!#REF!,ROW()-2)</f>
        <v>#REF!</v>
      </c>
      <c r="M108" s="164" t="e">
        <f>VLOOKUP(F108,Tabelle1!A:B,5,0)</f>
        <v>#REF!</v>
      </c>
    </row>
    <row r="109" spans="4:13" x14ac:dyDescent="0.2">
      <c r="D109" s="159" t="e">
        <f t="shared" si="3"/>
        <v>#REF!</v>
      </c>
      <c r="E109" s="139"/>
      <c r="F109" s="143" t="e">
        <f>INDEX(Tabelle1!A:A,_xlfn.AGGREGATE(14,6,ROW(Tabelle1!#REF!)/(Tabelle1!#REF!=L109),COUNTIF($L$3:L109,L109)),1)</f>
        <v>#REF!</v>
      </c>
      <c r="G109" s="139" t="e">
        <f>VLOOKUP(F109,Tabelle1!A:B,2,0)</f>
        <v>#REF!</v>
      </c>
      <c r="H109" s="139" t="e">
        <f>VLOOKUP(F109,Tabelle1!A:B,3,0)</f>
        <v>#REF!</v>
      </c>
      <c r="I109" s="139" t="e">
        <f>VLOOKUP(H109,'BSG-Kürzel'!C:D,2,0)</f>
        <v>#REF!</v>
      </c>
      <c r="J109" s="163" t="e">
        <f>VLOOKUP(G109,Tabelle1!B:B,23,0)</f>
        <v>#REF!</v>
      </c>
      <c r="K109" s="161" t="e">
        <f>VLOOKUP(G109,Tabelle1!B:B,24,0)</f>
        <v>#REF!</v>
      </c>
      <c r="L109" s="164" t="e">
        <f>_xlfn.AGGREGATE(14,6,Tabelle1!#REF!,ROW()-2)</f>
        <v>#REF!</v>
      </c>
      <c r="M109" s="164" t="e">
        <f>VLOOKUP(F109,Tabelle1!A:B,5,0)</f>
        <v>#REF!</v>
      </c>
    </row>
    <row r="110" spans="4:13" x14ac:dyDescent="0.2">
      <c r="D110" s="159" t="e">
        <f t="shared" si="3"/>
        <v>#REF!</v>
      </c>
      <c r="E110" s="139"/>
      <c r="F110" s="143" t="e">
        <f>INDEX(Tabelle1!A:A,_xlfn.AGGREGATE(14,6,ROW(Tabelle1!#REF!)/(Tabelle1!#REF!=L110),COUNTIF($L$3:L110,L110)),1)</f>
        <v>#REF!</v>
      </c>
      <c r="G110" s="139" t="e">
        <f>VLOOKUP(F110,Tabelle1!A:B,2,0)</f>
        <v>#REF!</v>
      </c>
      <c r="H110" s="139" t="e">
        <f>VLOOKUP(F110,Tabelle1!A:B,3,0)</f>
        <v>#REF!</v>
      </c>
      <c r="I110" s="139" t="e">
        <f>VLOOKUP(H110,'BSG-Kürzel'!C:D,2,0)</f>
        <v>#REF!</v>
      </c>
      <c r="J110" s="163" t="e">
        <f>VLOOKUP(G110,Tabelle1!B:B,23,0)</f>
        <v>#REF!</v>
      </c>
      <c r="K110" s="161" t="e">
        <f>VLOOKUP(G110,Tabelle1!B:B,24,0)</f>
        <v>#REF!</v>
      </c>
      <c r="L110" s="164" t="e">
        <f>_xlfn.AGGREGATE(14,6,Tabelle1!#REF!,ROW()-2)</f>
        <v>#REF!</v>
      </c>
      <c r="M110" s="164" t="e">
        <f>VLOOKUP(F110,Tabelle1!A:B,5,0)</f>
        <v>#REF!</v>
      </c>
    </row>
    <row r="111" spans="4:13" x14ac:dyDescent="0.2">
      <c r="D111" s="159" t="e">
        <f t="shared" si="3"/>
        <v>#REF!</v>
      </c>
      <c r="E111" s="139"/>
      <c r="F111" s="143" t="e">
        <f>INDEX(Tabelle1!A:A,_xlfn.AGGREGATE(14,6,ROW(Tabelle1!#REF!)/(Tabelle1!#REF!=L111),COUNTIF($L$3:L111,L111)),1)</f>
        <v>#REF!</v>
      </c>
      <c r="G111" s="139" t="e">
        <f>VLOOKUP(F111,Tabelle1!A:B,2,0)</f>
        <v>#REF!</v>
      </c>
      <c r="H111" s="139" t="e">
        <f>VLOOKUP(F111,Tabelle1!A:B,3,0)</f>
        <v>#REF!</v>
      </c>
      <c r="I111" s="139" t="e">
        <f>VLOOKUP(H111,'BSG-Kürzel'!C:D,2,0)</f>
        <v>#REF!</v>
      </c>
      <c r="J111" s="163" t="e">
        <f>VLOOKUP(G111,Tabelle1!B:B,23,0)</f>
        <v>#REF!</v>
      </c>
      <c r="K111" s="161" t="e">
        <f>VLOOKUP(G111,Tabelle1!B:B,24,0)</f>
        <v>#REF!</v>
      </c>
      <c r="L111" s="164" t="e">
        <f>_xlfn.AGGREGATE(14,6,Tabelle1!#REF!,ROW()-2)</f>
        <v>#REF!</v>
      </c>
      <c r="M111" s="164" t="e">
        <f>VLOOKUP(F111,Tabelle1!A:B,5,0)</f>
        <v>#REF!</v>
      </c>
    </row>
    <row r="112" spans="4:13" x14ac:dyDescent="0.2">
      <c r="D112" s="159" t="e">
        <f t="shared" si="3"/>
        <v>#REF!</v>
      </c>
      <c r="E112" s="139"/>
      <c r="F112" s="143" t="e">
        <f>INDEX(Tabelle1!A:A,_xlfn.AGGREGATE(14,6,ROW(Tabelle1!#REF!)/(Tabelle1!#REF!=L112),COUNTIF($L$3:L112,L112)),1)</f>
        <v>#REF!</v>
      </c>
      <c r="G112" s="139" t="e">
        <f>VLOOKUP(F112,Tabelle1!A:B,2,0)</f>
        <v>#REF!</v>
      </c>
      <c r="H112" s="139" t="e">
        <f>VLOOKUP(F112,Tabelle1!A:B,3,0)</f>
        <v>#REF!</v>
      </c>
      <c r="I112" s="139" t="e">
        <f>VLOOKUP(H112,'BSG-Kürzel'!C:D,2,0)</f>
        <v>#REF!</v>
      </c>
      <c r="J112" s="163" t="e">
        <f>VLOOKUP(G112,Tabelle1!B:B,23,0)</f>
        <v>#REF!</v>
      </c>
      <c r="K112" s="161" t="e">
        <f>VLOOKUP(G112,Tabelle1!B:B,24,0)</f>
        <v>#REF!</v>
      </c>
      <c r="L112" s="164" t="e">
        <f>_xlfn.AGGREGATE(14,6,Tabelle1!#REF!,ROW()-2)</f>
        <v>#REF!</v>
      </c>
      <c r="M112" s="164" t="e">
        <f>VLOOKUP(F112,Tabelle1!A:B,5,0)</f>
        <v>#REF!</v>
      </c>
    </row>
    <row r="113" spans="4:13" x14ac:dyDescent="0.2">
      <c r="D113" s="159" t="e">
        <f t="shared" si="3"/>
        <v>#REF!</v>
      </c>
      <c r="E113" s="139"/>
      <c r="F113" s="143" t="e">
        <f>INDEX(Tabelle1!A:A,_xlfn.AGGREGATE(14,6,ROW(Tabelle1!#REF!)/(Tabelle1!#REF!=L113),COUNTIF($L$3:L113,L113)),1)</f>
        <v>#REF!</v>
      </c>
      <c r="G113" s="139" t="e">
        <f>VLOOKUP(F113,Tabelle1!A:B,2,0)</f>
        <v>#REF!</v>
      </c>
      <c r="H113" s="139" t="e">
        <f>VLOOKUP(F113,Tabelle1!A:B,3,0)</f>
        <v>#REF!</v>
      </c>
      <c r="I113" s="139" t="e">
        <f>VLOOKUP(H113,'BSG-Kürzel'!C:D,2,0)</f>
        <v>#REF!</v>
      </c>
      <c r="J113" s="163" t="e">
        <f>VLOOKUP(G113,Tabelle1!B:B,23,0)</f>
        <v>#REF!</v>
      </c>
      <c r="K113" s="161" t="e">
        <f>VLOOKUP(G113,Tabelle1!B:B,24,0)</f>
        <v>#REF!</v>
      </c>
      <c r="L113" s="164" t="e">
        <f>_xlfn.AGGREGATE(14,6,Tabelle1!#REF!,ROW()-2)</f>
        <v>#REF!</v>
      </c>
      <c r="M113" s="164" t="e">
        <f>VLOOKUP(F113,Tabelle1!A:B,5,0)</f>
        <v>#REF!</v>
      </c>
    </row>
    <row r="114" spans="4:13" x14ac:dyDescent="0.2">
      <c r="D114" s="159" t="e">
        <f t="shared" si="3"/>
        <v>#REF!</v>
      </c>
      <c r="E114" s="139"/>
      <c r="F114" s="143" t="e">
        <f>INDEX(Tabelle1!A:A,_xlfn.AGGREGATE(14,6,ROW(Tabelle1!#REF!)/(Tabelle1!#REF!=L114),COUNTIF($L$3:L114,L114)),1)</f>
        <v>#REF!</v>
      </c>
      <c r="G114" s="139" t="e">
        <f>VLOOKUP(F114,Tabelle1!A:B,2,0)</f>
        <v>#REF!</v>
      </c>
      <c r="H114" s="139" t="e">
        <f>VLOOKUP(F114,Tabelle1!A:B,3,0)</f>
        <v>#REF!</v>
      </c>
      <c r="I114" s="139" t="e">
        <f>VLOOKUP(H114,'BSG-Kürzel'!C:D,2,0)</f>
        <v>#REF!</v>
      </c>
      <c r="J114" s="163" t="e">
        <f>VLOOKUP(G114,Tabelle1!B:B,23,0)</f>
        <v>#REF!</v>
      </c>
      <c r="K114" s="161" t="e">
        <f>VLOOKUP(G114,Tabelle1!B:B,24,0)</f>
        <v>#REF!</v>
      </c>
      <c r="L114" s="164" t="e">
        <f>_xlfn.AGGREGATE(14,6,Tabelle1!#REF!,ROW()-2)</f>
        <v>#REF!</v>
      </c>
      <c r="M114" s="164" t="e">
        <f>VLOOKUP(F114,Tabelle1!A:B,5,0)</f>
        <v>#REF!</v>
      </c>
    </row>
    <row r="115" spans="4:13" x14ac:dyDescent="0.2">
      <c r="D115" s="159" t="e">
        <f t="shared" si="3"/>
        <v>#REF!</v>
      </c>
      <c r="E115" s="139"/>
      <c r="F115" s="143" t="e">
        <f>INDEX(Tabelle1!A:A,_xlfn.AGGREGATE(14,6,ROW(Tabelle1!#REF!)/(Tabelle1!#REF!=L115),COUNTIF($L$3:L115,L115)),1)</f>
        <v>#REF!</v>
      </c>
      <c r="G115" s="139" t="e">
        <f>VLOOKUP(F115,Tabelle1!A:B,2,0)</f>
        <v>#REF!</v>
      </c>
      <c r="H115" s="139" t="e">
        <f>VLOOKUP(F115,Tabelle1!A:B,3,0)</f>
        <v>#REF!</v>
      </c>
      <c r="I115" s="139" t="e">
        <f>VLOOKUP(H115,'BSG-Kürzel'!C:D,2,0)</f>
        <v>#REF!</v>
      </c>
      <c r="J115" s="163" t="e">
        <f>VLOOKUP(G115,Tabelle1!B:B,23,0)</f>
        <v>#REF!</v>
      </c>
      <c r="K115" s="161" t="e">
        <f>VLOOKUP(G115,Tabelle1!B:B,24,0)</f>
        <v>#REF!</v>
      </c>
      <c r="L115" s="164" t="e">
        <f>_xlfn.AGGREGATE(14,6,Tabelle1!#REF!,ROW()-2)</f>
        <v>#REF!</v>
      </c>
      <c r="M115" s="164" t="e">
        <f>VLOOKUP(F115,Tabelle1!A:B,5,0)</f>
        <v>#REF!</v>
      </c>
    </row>
    <row r="116" spans="4:13" x14ac:dyDescent="0.2">
      <c r="D116" s="159" t="e">
        <f t="shared" si="3"/>
        <v>#REF!</v>
      </c>
      <c r="E116" s="139"/>
      <c r="F116" s="143" t="e">
        <f>INDEX(Tabelle1!A:A,_xlfn.AGGREGATE(14,6,ROW(Tabelle1!#REF!)/(Tabelle1!#REF!=L116),COUNTIF($L$3:L116,L116)),1)</f>
        <v>#REF!</v>
      </c>
      <c r="G116" s="139" t="e">
        <f>VLOOKUP(F116,Tabelle1!A:B,2,0)</f>
        <v>#REF!</v>
      </c>
      <c r="H116" s="139" t="e">
        <f>VLOOKUP(F116,Tabelle1!A:B,3,0)</f>
        <v>#REF!</v>
      </c>
      <c r="I116" s="139" t="e">
        <f>VLOOKUP(H116,'BSG-Kürzel'!C:D,2,0)</f>
        <v>#REF!</v>
      </c>
      <c r="J116" s="163" t="e">
        <f>VLOOKUP(G116,Tabelle1!B:B,23,0)</f>
        <v>#REF!</v>
      </c>
      <c r="K116" s="161" t="e">
        <f>VLOOKUP(G116,Tabelle1!B:B,24,0)</f>
        <v>#REF!</v>
      </c>
      <c r="L116" s="164" t="e">
        <f>_xlfn.AGGREGATE(14,6,Tabelle1!#REF!,ROW()-2)</f>
        <v>#REF!</v>
      </c>
      <c r="M116" s="164" t="e">
        <f>VLOOKUP(F116,Tabelle1!A:B,5,0)</f>
        <v>#REF!</v>
      </c>
    </row>
    <row r="117" spans="4:13" x14ac:dyDescent="0.2">
      <c r="D117" s="159" t="e">
        <f t="shared" si="3"/>
        <v>#REF!</v>
      </c>
      <c r="E117" s="139"/>
      <c r="F117" s="143" t="e">
        <f>INDEX(Tabelle1!A:A,_xlfn.AGGREGATE(14,6,ROW(Tabelle1!#REF!)/(Tabelle1!#REF!=L117),COUNTIF($L$3:L117,L117)),1)</f>
        <v>#REF!</v>
      </c>
      <c r="G117" s="139" t="e">
        <f>VLOOKUP(F117,Tabelle1!A:B,2,0)</f>
        <v>#REF!</v>
      </c>
      <c r="H117" s="139" t="e">
        <f>VLOOKUP(F117,Tabelle1!A:B,3,0)</f>
        <v>#REF!</v>
      </c>
      <c r="I117" s="139" t="e">
        <f>VLOOKUP(H117,'BSG-Kürzel'!C:D,2,0)</f>
        <v>#REF!</v>
      </c>
      <c r="J117" s="163" t="e">
        <f>VLOOKUP(G117,Tabelle1!B:B,23,0)</f>
        <v>#REF!</v>
      </c>
      <c r="K117" s="161" t="e">
        <f>VLOOKUP(G117,Tabelle1!B:B,24,0)</f>
        <v>#REF!</v>
      </c>
      <c r="L117" s="164" t="e">
        <f>_xlfn.AGGREGATE(14,6,Tabelle1!#REF!,ROW()-2)</f>
        <v>#REF!</v>
      </c>
      <c r="M117" s="164" t="e">
        <f>VLOOKUP(F117,Tabelle1!A:B,5,0)</f>
        <v>#REF!</v>
      </c>
    </row>
    <row r="118" spans="4:13" x14ac:dyDescent="0.2">
      <c r="D118" s="159" t="e">
        <f t="shared" si="3"/>
        <v>#REF!</v>
      </c>
      <c r="E118" s="139"/>
      <c r="F118" s="143" t="e">
        <f>INDEX(Tabelle1!A:A,_xlfn.AGGREGATE(14,6,ROW(Tabelle1!#REF!)/(Tabelle1!#REF!=L118),COUNTIF($L$3:L118,L118)),1)</f>
        <v>#REF!</v>
      </c>
      <c r="G118" s="139" t="e">
        <f>VLOOKUP(F118,Tabelle1!A:B,2,0)</f>
        <v>#REF!</v>
      </c>
      <c r="H118" s="139" t="e">
        <f>VLOOKUP(F118,Tabelle1!A:B,3,0)</f>
        <v>#REF!</v>
      </c>
      <c r="I118" s="139" t="e">
        <f>VLOOKUP(H118,'BSG-Kürzel'!C:D,2,0)</f>
        <v>#REF!</v>
      </c>
      <c r="J118" s="163" t="e">
        <f>VLOOKUP(G118,Tabelle1!B:B,23,0)</f>
        <v>#REF!</v>
      </c>
      <c r="K118" s="161" t="e">
        <f>VLOOKUP(G118,Tabelle1!B:B,24,0)</f>
        <v>#REF!</v>
      </c>
      <c r="L118" s="164" t="e">
        <f>_xlfn.AGGREGATE(14,6,Tabelle1!#REF!,ROW()-2)</f>
        <v>#REF!</v>
      </c>
      <c r="M118" s="164" t="e">
        <f>VLOOKUP(F118,Tabelle1!A:B,5,0)</f>
        <v>#REF!</v>
      </c>
    </row>
    <row r="119" spans="4:13" x14ac:dyDescent="0.2">
      <c r="D119" s="159" t="e">
        <f t="shared" si="3"/>
        <v>#REF!</v>
      </c>
      <c r="E119" s="139"/>
      <c r="F119" s="143" t="e">
        <f>INDEX(Tabelle1!A:A,_xlfn.AGGREGATE(14,6,ROW(Tabelle1!#REF!)/(Tabelle1!#REF!=L119),COUNTIF($L$3:L119,L119)),1)</f>
        <v>#REF!</v>
      </c>
      <c r="G119" s="139" t="e">
        <f>VLOOKUP(F119,Tabelle1!A:B,2,0)</f>
        <v>#REF!</v>
      </c>
      <c r="H119" s="139" t="e">
        <f>VLOOKUP(F119,Tabelle1!A:B,3,0)</f>
        <v>#REF!</v>
      </c>
      <c r="I119" s="139" t="e">
        <f>VLOOKUP(H119,'BSG-Kürzel'!C:D,2,0)</f>
        <v>#REF!</v>
      </c>
      <c r="J119" s="163" t="e">
        <f>VLOOKUP(G119,Tabelle1!B:B,23,0)</f>
        <v>#REF!</v>
      </c>
      <c r="K119" s="161" t="e">
        <f>VLOOKUP(G119,Tabelle1!B:B,24,0)</f>
        <v>#REF!</v>
      </c>
      <c r="L119" s="164" t="e">
        <f>_xlfn.AGGREGATE(14,6,Tabelle1!#REF!,ROW()-2)</f>
        <v>#REF!</v>
      </c>
      <c r="M119" s="164" t="e">
        <f>VLOOKUP(F119,Tabelle1!A:B,5,0)</f>
        <v>#REF!</v>
      </c>
    </row>
    <row r="120" spans="4:13" x14ac:dyDescent="0.2">
      <c r="D120" s="159" t="e">
        <f t="shared" si="3"/>
        <v>#REF!</v>
      </c>
      <c r="E120" s="139"/>
      <c r="F120" s="143" t="e">
        <f>INDEX(Tabelle1!A:A,_xlfn.AGGREGATE(14,6,ROW(Tabelle1!#REF!)/(Tabelle1!#REF!=L120),COUNTIF($L$3:L120,L120)),1)</f>
        <v>#REF!</v>
      </c>
      <c r="G120" s="139" t="e">
        <f>VLOOKUP(F120,Tabelle1!A:B,2,0)</f>
        <v>#REF!</v>
      </c>
      <c r="H120" s="139" t="e">
        <f>VLOOKUP(F120,Tabelle1!A:B,3,0)</f>
        <v>#REF!</v>
      </c>
      <c r="I120" s="139" t="e">
        <f>VLOOKUP(H120,'BSG-Kürzel'!C:D,2,0)</f>
        <v>#REF!</v>
      </c>
      <c r="J120" s="163" t="e">
        <f>VLOOKUP(G120,Tabelle1!B:B,23,0)</f>
        <v>#REF!</v>
      </c>
      <c r="K120" s="161" t="e">
        <f>VLOOKUP(G120,Tabelle1!B:B,24,0)</f>
        <v>#REF!</v>
      </c>
      <c r="L120" s="164" t="e">
        <f>_xlfn.AGGREGATE(14,6,Tabelle1!#REF!,ROW()-2)</f>
        <v>#REF!</v>
      </c>
      <c r="M120" s="164" t="e">
        <f>VLOOKUP(F120,Tabelle1!A:B,5,0)</f>
        <v>#REF!</v>
      </c>
    </row>
    <row r="121" spans="4:13" x14ac:dyDescent="0.2">
      <c r="D121" s="159" t="e">
        <f t="shared" si="3"/>
        <v>#REF!</v>
      </c>
      <c r="E121" s="139"/>
      <c r="F121" s="143" t="e">
        <f>INDEX(Tabelle1!A:A,_xlfn.AGGREGATE(14,6,ROW(Tabelle1!#REF!)/(Tabelle1!#REF!=L121),COUNTIF($L$3:L121,L121)),1)</f>
        <v>#REF!</v>
      </c>
      <c r="G121" s="139" t="e">
        <f>VLOOKUP(F121,Tabelle1!A:B,2,0)</f>
        <v>#REF!</v>
      </c>
      <c r="H121" s="139" t="e">
        <f>VLOOKUP(F121,Tabelle1!A:B,3,0)</f>
        <v>#REF!</v>
      </c>
      <c r="I121" s="139" t="e">
        <f>VLOOKUP(H121,'BSG-Kürzel'!C:D,2,0)</f>
        <v>#REF!</v>
      </c>
      <c r="J121" s="163" t="e">
        <f>VLOOKUP(G121,Tabelle1!B:B,23,0)</f>
        <v>#REF!</v>
      </c>
      <c r="K121" s="161" t="e">
        <f>VLOOKUP(G121,Tabelle1!B:B,24,0)</f>
        <v>#REF!</v>
      </c>
      <c r="L121" s="164" t="e">
        <f>_xlfn.AGGREGATE(14,6,Tabelle1!#REF!,ROW()-2)</f>
        <v>#REF!</v>
      </c>
      <c r="M121" s="164" t="e">
        <f>VLOOKUP(F121,Tabelle1!A:B,5,0)</f>
        <v>#REF!</v>
      </c>
    </row>
    <row r="122" spans="4:13" x14ac:dyDescent="0.2">
      <c r="D122" s="159" t="e">
        <f t="shared" si="3"/>
        <v>#REF!</v>
      </c>
      <c r="E122" s="139"/>
      <c r="F122" s="143" t="e">
        <f>INDEX(Tabelle1!A:A,_xlfn.AGGREGATE(14,6,ROW(Tabelle1!#REF!)/(Tabelle1!#REF!=L122),COUNTIF($L$3:L122,L122)),1)</f>
        <v>#REF!</v>
      </c>
      <c r="G122" s="139" t="e">
        <f>VLOOKUP(F122,Tabelle1!A:B,2,0)</f>
        <v>#REF!</v>
      </c>
      <c r="H122" s="139" t="e">
        <f>VLOOKUP(F122,Tabelle1!A:B,3,0)</f>
        <v>#REF!</v>
      </c>
      <c r="I122" s="139" t="e">
        <f>VLOOKUP(H122,'BSG-Kürzel'!C:D,2,0)</f>
        <v>#REF!</v>
      </c>
      <c r="J122" s="163" t="e">
        <f>VLOOKUP(G122,Tabelle1!B:B,23,0)</f>
        <v>#REF!</v>
      </c>
      <c r="K122" s="161" t="e">
        <f>VLOOKUP(G122,Tabelle1!B:B,24,0)</f>
        <v>#REF!</v>
      </c>
      <c r="L122" s="164" t="e">
        <f>_xlfn.AGGREGATE(14,6,Tabelle1!#REF!,ROW()-2)</f>
        <v>#REF!</v>
      </c>
      <c r="M122" s="164" t="e">
        <f>VLOOKUP(F122,Tabelle1!A:B,5,0)</f>
        <v>#REF!</v>
      </c>
    </row>
    <row r="123" spans="4:13" x14ac:dyDescent="0.2">
      <c r="D123" s="159" t="e">
        <f t="shared" si="3"/>
        <v>#REF!</v>
      </c>
      <c r="E123" s="139"/>
      <c r="F123" s="143" t="e">
        <f>INDEX(Tabelle1!A:A,_xlfn.AGGREGATE(14,6,ROW(Tabelle1!#REF!)/(Tabelle1!#REF!=L123),COUNTIF($L$3:L123,L123)),1)</f>
        <v>#REF!</v>
      </c>
      <c r="G123" s="139" t="e">
        <f>VLOOKUP(F123,Tabelle1!A:B,2,0)</f>
        <v>#REF!</v>
      </c>
      <c r="H123" s="139" t="e">
        <f>VLOOKUP(F123,Tabelle1!A:B,3,0)</f>
        <v>#REF!</v>
      </c>
      <c r="I123" s="139" t="e">
        <f>VLOOKUP(H123,'BSG-Kürzel'!C:D,2,0)</f>
        <v>#REF!</v>
      </c>
      <c r="J123" s="163" t="e">
        <f>VLOOKUP(G123,Tabelle1!B:B,23,0)</f>
        <v>#REF!</v>
      </c>
      <c r="K123" s="161" t="e">
        <f>VLOOKUP(G123,Tabelle1!B:B,24,0)</f>
        <v>#REF!</v>
      </c>
      <c r="L123" s="164" t="e">
        <f>_xlfn.AGGREGATE(14,6,Tabelle1!#REF!,ROW()-2)</f>
        <v>#REF!</v>
      </c>
      <c r="M123" s="164" t="e">
        <f>VLOOKUP(F123,Tabelle1!A:B,5,0)</f>
        <v>#REF!</v>
      </c>
    </row>
    <row r="124" spans="4:13" x14ac:dyDescent="0.2">
      <c r="D124" s="159" t="e">
        <f t="shared" si="3"/>
        <v>#REF!</v>
      </c>
      <c r="E124" s="139"/>
      <c r="F124" s="143" t="e">
        <f>INDEX(Tabelle1!A:A,_xlfn.AGGREGATE(14,6,ROW(Tabelle1!#REF!)/(Tabelle1!#REF!=L124),COUNTIF($L$3:L124,L124)),1)</f>
        <v>#REF!</v>
      </c>
      <c r="G124" s="139" t="e">
        <f>VLOOKUP(F124,Tabelle1!A:B,2,0)</f>
        <v>#REF!</v>
      </c>
      <c r="H124" s="139" t="e">
        <f>VLOOKUP(F124,Tabelle1!A:B,3,0)</f>
        <v>#REF!</v>
      </c>
      <c r="I124" s="139" t="e">
        <f>VLOOKUP(H124,'BSG-Kürzel'!C:D,2,0)</f>
        <v>#REF!</v>
      </c>
      <c r="J124" s="163" t="e">
        <f>VLOOKUP(G124,Tabelle1!B:B,23,0)</f>
        <v>#REF!</v>
      </c>
      <c r="K124" s="161" t="e">
        <f>VLOOKUP(G124,Tabelle1!B:B,24,0)</f>
        <v>#REF!</v>
      </c>
      <c r="L124" s="164" t="e">
        <f>_xlfn.AGGREGATE(14,6,Tabelle1!#REF!,ROW()-2)</f>
        <v>#REF!</v>
      </c>
      <c r="M124" s="164" t="e">
        <f>VLOOKUP(F124,Tabelle1!A:B,5,0)</f>
        <v>#REF!</v>
      </c>
    </row>
    <row r="125" spans="4:13" x14ac:dyDescent="0.2">
      <c r="D125" s="159" t="e">
        <f t="shared" si="3"/>
        <v>#REF!</v>
      </c>
      <c r="E125" s="139"/>
      <c r="F125" s="143" t="e">
        <f>INDEX(Tabelle1!A:A,_xlfn.AGGREGATE(14,6,ROW(Tabelle1!#REF!)/(Tabelle1!#REF!=L125),COUNTIF($L$3:L125,L125)),1)</f>
        <v>#REF!</v>
      </c>
      <c r="G125" s="139" t="e">
        <f>VLOOKUP(F125,Tabelle1!A:B,2,0)</f>
        <v>#REF!</v>
      </c>
      <c r="H125" s="139" t="e">
        <f>VLOOKUP(F125,Tabelle1!A:B,3,0)</f>
        <v>#REF!</v>
      </c>
      <c r="I125" s="139" t="e">
        <f>VLOOKUP(H125,'BSG-Kürzel'!C:D,2,0)</f>
        <v>#REF!</v>
      </c>
      <c r="J125" s="163" t="e">
        <f>VLOOKUP(G125,Tabelle1!B:B,23,0)</f>
        <v>#REF!</v>
      </c>
      <c r="K125" s="161" t="e">
        <f>VLOOKUP(G125,Tabelle1!B:B,24,0)</f>
        <v>#REF!</v>
      </c>
      <c r="L125" s="164" t="e">
        <f>_xlfn.AGGREGATE(14,6,Tabelle1!#REF!,ROW()-2)</f>
        <v>#REF!</v>
      </c>
      <c r="M125" s="164" t="e">
        <f>VLOOKUP(F125,Tabelle1!A:B,5,0)</f>
        <v>#REF!</v>
      </c>
    </row>
    <row r="126" spans="4:13" x14ac:dyDescent="0.2">
      <c r="D126" s="159" t="e">
        <f t="shared" si="3"/>
        <v>#REF!</v>
      </c>
      <c r="E126" s="139"/>
      <c r="F126" s="143" t="e">
        <f>INDEX(Tabelle1!A:A,_xlfn.AGGREGATE(14,6,ROW(Tabelle1!#REF!)/(Tabelle1!#REF!=L126),COUNTIF($L$3:L126,L126)),1)</f>
        <v>#REF!</v>
      </c>
      <c r="G126" s="139" t="e">
        <f>VLOOKUP(F126,Tabelle1!A:B,2,0)</f>
        <v>#REF!</v>
      </c>
      <c r="H126" s="139" t="e">
        <f>VLOOKUP(F126,Tabelle1!A:B,3,0)</f>
        <v>#REF!</v>
      </c>
      <c r="I126" s="139" t="e">
        <f>VLOOKUP(H126,'BSG-Kürzel'!C:D,2,0)</f>
        <v>#REF!</v>
      </c>
      <c r="J126" s="163" t="e">
        <f>VLOOKUP(G126,Tabelle1!B:B,23,0)</f>
        <v>#REF!</v>
      </c>
      <c r="K126" s="161" t="e">
        <f>VLOOKUP(G126,Tabelle1!B:B,24,0)</f>
        <v>#REF!</v>
      </c>
      <c r="L126" s="164" t="e">
        <f>_xlfn.AGGREGATE(14,6,Tabelle1!#REF!,ROW()-2)</f>
        <v>#REF!</v>
      </c>
      <c r="M126" s="164" t="e">
        <f>VLOOKUP(F126,Tabelle1!A:B,5,0)</f>
        <v>#REF!</v>
      </c>
    </row>
    <row r="127" spans="4:13" x14ac:dyDescent="0.2">
      <c r="D127" s="159" t="e">
        <f t="shared" si="3"/>
        <v>#REF!</v>
      </c>
      <c r="E127" s="139"/>
      <c r="F127" s="143" t="e">
        <f>INDEX(Tabelle1!A:A,_xlfn.AGGREGATE(14,6,ROW(Tabelle1!#REF!)/(Tabelle1!#REF!=L127),COUNTIF($L$3:L127,L127)),1)</f>
        <v>#REF!</v>
      </c>
      <c r="G127" s="139" t="e">
        <f>VLOOKUP(F127,Tabelle1!A:B,2,0)</f>
        <v>#REF!</v>
      </c>
      <c r="H127" s="139" t="e">
        <f>VLOOKUP(F127,Tabelle1!A:B,3,0)</f>
        <v>#REF!</v>
      </c>
      <c r="I127" s="139" t="e">
        <f>VLOOKUP(H127,'BSG-Kürzel'!C:D,2,0)</f>
        <v>#REF!</v>
      </c>
      <c r="J127" s="163" t="e">
        <f>VLOOKUP(G127,Tabelle1!B:B,23,0)</f>
        <v>#REF!</v>
      </c>
      <c r="K127" s="161" t="e">
        <f>VLOOKUP(G127,Tabelle1!B:B,24,0)</f>
        <v>#REF!</v>
      </c>
      <c r="L127" s="164" t="e">
        <f>_xlfn.AGGREGATE(14,6,Tabelle1!#REF!,ROW()-2)</f>
        <v>#REF!</v>
      </c>
      <c r="M127" s="164" t="e">
        <f>VLOOKUP(F127,Tabelle1!A:B,5,0)</f>
        <v>#REF!</v>
      </c>
    </row>
    <row r="128" spans="4:13" x14ac:dyDescent="0.2">
      <c r="D128" s="159" t="e">
        <f t="shared" si="3"/>
        <v>#REF!</v>
      </c>
      <c r="E128" s="139"/>
      <c r="F128" s="143" t="e">
        <f>INDEX(Tabelle1!A:A,_xlfn.AGGREGATE(14,6,ROW(Tabelle1!#REF!)/(Tabelle1!#REF!=L128),COUNTIF($L$3:L128,L128)),1)</f>
        <v>#REF!</v>
      </c>
      <c r="G128" s="139" t="e">
        <f>VLOOKUP(F128,Tabelle1!A:B,2,0)</f>
        <v>#REF!</v>
      </c>
      <c r="H128" s="139" t="e">
        <f>VLOOKUP(F128,Tabelle1!A:B,3,0)</f>
        <v>#REF!</v>
      </c>
      <c r="I128" s="139" t="e">
        <f>VLOOKUP(H128,'BSG-Kürzel'!C:D,2,0)</f>
        <v>#REF!</v>
      </c>
      <c r="J128" s="163" t="e">
        <f>VLOOKUP(G128,Tabelle1!B:B,23,0)</f>
        <v>#REF!</v>
      </c>
      <c r="K128" s="161" t="e">
        <f>VLOOKUP(G128,Tabelle1!B:B,24,0)</f>
        <v>#REF!</v>
      </c>
      <c r="L128" s="164" t="e">
        <f>_xlfn.AGGREGATE(14,6,Tabelle1!#REF!,ROW()-2)</f>
        <v>#REF!</v>
      </c>
      <c r="M128" s="164" t="e">
        <f>VLOOKUP(F128,Tabelle1!A:B,5,0)</f>
        <v>#REF!</v>
      </c>
    </row>
    <row r="129" spans="4:13" x14ac:dyDescent="0.2">
      <c r="D129" s="159" t="e">
        <f t="shared" si="3"/>
        <v>#REF!</v>
      </c>
      <c r="E129" s="139"/>
      <c r="F129" s="143" t="e">
        <f>INDEX(Tabelle1!A:A,_xlfn.AGGREGATE(14,6,ROW(Tabelle1!#REF!)/(Tabelle1!#REF!=L129),COUNTIF($L$3:L129,L129)),1)</f>
        <v>#REF!</v>
      </c>
      <c r="G129" s="139" t="e">
        <f>VLOOKUP(F129,Tabelle1!A:B,2,0)</f>
        <v>#REF!</v>
      </c>
      <c r="H129" s="139" t="e">
        <f>VLOOKUP(F129,Tabelle1!A:B,3,0)</f>
        <v>#REF!</v>
      </c>
      <c r="I129" s="139" t="e">
        <f>VLOOKUP(H129,'BSG-Kürzel'!C:D,2,0)</f>
        <v>#REF!</v>
      </c>
      <c r="J129" s="163" t="e">
        <f>VLOOKUP(G129,Tabelle1!B:B,23,0)</f>
        <v>#REF!</v>
      </c>
      <c r="K129" s="161" t="e">
        <f>VLOOKUP(G129,Tabelle1!B:B,24,0)</f>
        <v>#REF!</v>
      </c>
      <c r="L129" s="164" t="e">
        <f>_xlfn.AGGREGATE(14,6,Tabelle1!#REF!,ROW()-2)</f>
        <v>#REF!</v>
      </c>
      <c r="M129" s="164" t="e">
        <f>VLOOKUP(F129,Tabelle1!A:B,5,0)</f>
        <v>#REF!</v>
      </c>
    </row>
    <row r="130" spans="4:13" x14ac:dyDescent="0.2">
      <c r="D130" s="159" t="e">
        <f t="shared" si="3"/>
        <v>#REF!</v>
      </c>
      <c r="E130" s="139"/>
      <c r="F130" s="143" t="e">
        <f>INDEX(Tabelle1!A:A,_xlfn.AGGREGATE(14,6,ROW(Tabelle1!#REF!)/(Tabelle1!#REF!=L130),COUNTIF($L$3:L130,L130)),1)</f>
        <v>#REF!</v>
      </c>
      <c r="G130" s="139" t="e">
        <f>VLOOKUP(F130,Tabelle1!A:B,2,0)</f>
        <v>#REF!</v>
      </c>
      <c r="H130" s="139" t="e">
        <f>VLOOKUP(F130,Tabelle1!A:B,3,0)</f>
        <v>#REF!</v>
      </c>
      <c r="I130" s="139" t="e">
        <f>VLOOKUP(H130,'BSG-Kürzel'!C:D,2,0)</f>
        <v>#REF!</v>
      </c>
      <c r="J130" s="163" t="e">
        <f>VLOOKUP(G130,Tabelle1!B:B,23,0)</f>
        <v>#REF!</v>
      </c>
      <c r="K130" s="161" t="e">
        <f>VLOOKUP(G130,Tabelle1!B:B,24,0)</f>
        <v>#REF!</v>
      </c>
      <c r="L130" s="164" t="e">
        <f>_xlfn.AGGREGATE(14,6,Tabelle1!#REF!,ROW()-2)</f>
        <v>#REF!</v>
      </c>
      <c r="M130" s="164" t="e">
        <f>VLOOKUP(F130,Tabelle1!A:B,5,0)</f>
        <v>#REF!</v>
      </c>
    </row>
    <row r="131" spans="4:13" x14ac:dyDescent="0.2">
      <c r="D131" s="159" t="e">
        <f t="shared" ref="D131:D138" si="4">RANK(L131,L:L)</f>
        <v>#REF!</v>
      </c>
      <c r="E131" s="139"/>
      <c r="F131" s="143" t="e">
        <f>INDEX(Tabelle1!A:A,_xlfn.AGGREGATE(14,6,ROW(Tabelle1!#REF!)/(Tabelle1!#REF!=L131),COUNTIF($L$3:L131,L131)),1)</f>
        <v>#REF!</v>
      </c>
      <c r="G131" s="139" t="e">
        <f>VLOOKUP(F131,Tabelle1!A:B,2,0)</f>
        <v>#REF!</v>
      </c>
      <c r="H131" s="139" t="e">
        <f>VLOOKUP(F131,Tabelle1!A:B,3,0)</f>
        <v>#REF!</v>
      </c>
      <c r="I131" s="139" t="e">
        <f>VLOOKUP(H131,'BSG-Kürzel'!C:D,2,0)</f>
        <v>#REF!</v>
      </c>
      <c r="J131" s="163" t="e">
        <f>VLOOKUP(G131,Tabelle1!B:B,23,0)</f>
        <v>#REF!</v>
      </c>
      <c r="K131" s="161" t="e">
        <f>VLOOKUP(G131,Tabelle1!B:B,24,0)</f>
        <v>#REF!</v>
      </c>
      <c r="L131" s="164" t="e">
        <f>_xlfn.AGGREGATE(14,6,Tabelle1!#REF!,ROW()-2)</f>
        <v>#REF!</v>
      </c>
      <c r="M131" s="164" t="e">
        <f>VLOOKUP(F131,Tabelle1!A:B,5,0)</f>
        <v>#REF!</v>
      </c>
    </row>
    <row r="132" spans="4:13" x14ac:dyDescent="0.2">
      <c r="D132" s="159" t="e">
        <f t="shared" si="4"/>
        <v>#REF!</v>
      </c>
      <c r="E132" s="139"/>
      <c r="F132" s="143" t="e">
        <f>INDEX(Tabelle1!A:A,_xlfn.AGGREGATE(14,6,ROW(Tabelle1!#REF!)/(Tabelle1!#REF!=L132),COUNTIF($L$3:L132,L132)),1)</f>
        <v>#REF!</v>
      </c>
      <c r="G132" s="139" t="e">
        <f>VLOOKUP(F132,Tabelle1!A:B,2,0)</f>
        <v>#REF!</v>
      </c>
      <c r="H132" s="139" t="e">
        <f>VLOOKUP(F132,Tabelle1!A:B,3,0)</f>
        <v>#REF!</v>
      </c>
      <c r="I132" s="139" t="e">
        <f>VLOOKUP(H132,'BSG-Kürzel'!C:D,2,0)</f>
        <v>#REF!</v>
      </c>
      <c r="J132" s="163" t="e">
        <f>VLOOKUP(G132,Tabelle1!B:B,23,0)</f>
        <v>#REF!</v>
      </c>
      <c r="K132" s="161" t="e">
        <f>VLOOKUP(G132,Tabelle1!B:B,24,0)</f>
        <v>#REF!</v>
      </c>
      <c r="L132" s="164" t="e">
        <f>_xlfn.AGGREGATE(14,6,Tabelle1!#REF!,ROW()-2)</f>
        <v>#REF!</v>
      </c>
      <c r="M132" s="164" t="e">
        <f>VLOOKUP(F132,Tabelle1!A:B,5,0)</f>
        <v>#REF!</v>
      </c>
    </row>
    <row r="133" spans="4:13" x14ac:dyDescent="0.2">
      <c r="D133" s="159" t="e">
        <f t="shared" si="4"/>
        <v>#REF!</v>
      </c>
      <c r="E133" s="139"/>
      <c r="F133" s="143" t="e">
        <f>INDEX(Tabelle1!A:A,_xlfn.AGGREGATE(14,6,ROW(Tabelle1!#REF!)/(Tabelle1!#REF!=L133),COUNTIF($L$3:L133,L133)),1)</f>
        <v>#REF!</v>
      </c>
      <c r="G133" s="139" t="e">
        <f>VLOOKUP(F133,Tabelle1!A:B,2,0)</f>
        <v>#REF!</v>
      </c>
      <c r="H133" s="139" t="e">
        <f>VLOOKUP(F133,Tabelle1!A:B,3,0)</f>
        <v>#REF!</v>
      </c>
      <c r="I133" s="139" t="e">
        <f>VLOOKUP(H133,'BSG-Kürzel'!C:D,2,0)</f>
        <v>#REF!</v>
      </c>
      <c r="J133" s="163" t="e">
        <f>VLOOKUP(G133,Tabelle1!B:B,23,0)</f>
        <v>#REF!</v>
      </c>
      <c r="K133" s="161" t="e">
        <f>VLOOKUP(G133,Tabelle1!B:B,24,0)</f>
        <v>#REF!</v>
      </c>
      <c r="L133" s="164" t="e">
        <f>_xlfn.AGGREGATE(14,6,Tabelle1!#REF!,ROW()-2)</f>
        <v>#REF!</v>
      </c>
      <c r="M133" s="164" t="e">
        <f>VLOOKUP(F133,Tabelle1!A:B,5,0)</f>
        <v>#REF!</v>
      </c>
    </row>
    <row r="134" spans="4:13" x14ac:dyDescent="0.2">
      <c r="D134" s="159" t="e">
        <f t="shared" si="4"/>
        <v>#REF!</v>
      </c>
      <c r="E134" s="139"/>
      <c r="F134" s="143" t="e">
        <f>INDEX(Tabelle1!A:A,_xlfn.AGGREGATE(14,6,ROW(Tabelle1!#REF!)/(Tabelle1!#REF!=L134),COUNTIF($L$3:L134,L134)),1)</f>
        <v>#REF!</v>
      </c>
      <c r="G134" s="139" t="e">
        <f>VLOOKUP(F134,Tabelle1!A:B,2,0)</f>
        <v>#REF!</v>
      </c>
      <c r="H134" s="139" t="e">
        <f>VLOOKUP(F134,Tabelle1!A:B,3,0)</f>
        <v>#REF!</v>
      </c>
      <c r="I134" s="139" t="e">
        <f>VLOOKUP(H134,'BSG-Kürzel'!C:D,2,0)</f>
        <v>#REF!</v>
      </c>
      <c r="J134" s="163" t="e">
        <f>VLOOKUP(G134,Tabelle1!B:B,23,0)</f>
        <v>#REF!</v>
      </c>
      <c r="K134" s="161" t="e">
        <f>VLOOKUP(G134,Tabelle1!B:B,24,0)</f>
        <v>#REF!</v>
      </c>
      <c r="L134" s="164" t="e">
        <f>_xlfn.AGGREGATE(14,6,Tabelle1!#REF!,ROW()-2)</f>
        <v>#REF!</v>
      </c>
      <c r="M134" s="164" t="e">
        <f>VLOOKUP(F134,Tabelle1!A:B,5,0)</f>
        <v>#REF!</v>
      </c>
    </row>
    <row r="135" spans="4:13" x14ac:dyDescent="0.2">
      <c r="D135" s="159" t="e">
        <f t="shared" si="4"/>
        <v>#REF!</v>
      </c>
      <c r="E135" s="139"/>
      <c r="F135" s="143" t="e">
        <f>INDEX(Tabelle1!A:A,_xlfn.AGGREGATE(14,6,ROW(Tabelle1!#REF!)/(Tabelle1!#REF!=L135),COUNTIF($L$3:L135,L135)),1)</f>
        <v>#REF!</v>
      </c>
      <c r="G135" s="139" t="e">
        <f>VLOOKUP(F135,Tabelle1!A:B,2,0)</f>
        <v>#REF!</v>
      </c>
      <c r="H135" s="139" t="e">
        <f>VLOOKUP(F135,Tabelle1!A:B,3,0)</f>
        <v>#REF!</v>
      </c>
      <c r="I135" s="139" t="e">
        <f>VLOOKUP(H135,'BSG-Kürzel'!C:D,2,0)</f>
        <v>#REF!</v>
      </c>
      <c r="J135" s="163" t="e">
        <f>VLOOKUP(G135,Tabelle1!B:B,23,0)</f>
        <v>#REF!</v>
      </c>
      <c r="K135" s="161" t="e">
        <f>VLOOKUP(G135,Tabelle1!B:B,24,0)</f>
        <v>#REF!</v>
      </c>
      <c r="L135" s="164" t="e">
        <f>_xlfn.AGGREGATE(14,6,Tabelle1!#REF!,ROW()-2)</f>
        <v>#REF!</v>
      </c>
      <c r="M135" s="164" t="e">
        <f>VLOOKUP(F135,Tabelle1!A:B,5,0)</f>
        <v>#REF!</v>
      </c>
    </row>
    <row r="136" spans="4:13" x14ac:dyDescent="0.2">
      <c r="D136" s="159" t="e">
        <f t="shared" si="4"/>
        <v>#REF!</v>
      </c>
      <c r="E136" s="139"/>
      <c r="F136" s="143" t="e">
        <f>INDEX(Tabelle1!A:A,_xlfn.AGGREGATE(14,6,ROW(Tabelle1!#REF!)/(Tabelle1!#REF!=L136),COUNTIF($L$3:L136,L136)),1)</f>
        <v>#REF!</v>
      </c>
      <c r="G136" s="139" t="e">
        <f>VLOOKUP(F136,Tabelle1!A:B,2,0)</f>
        <v>#REF!</v>
      </c>
      <c r="H136" s="139" t="e">
        <f>VLOOKUP(F136,Tabelle1!A:B,3,0)</f>
        <v>#REF!</v>
      </c>
      <c r="I136" s="139" t="e">
        <f>VLOOKUP(H136,'BSG-Kürzel'!C:D,2,0)</f>
        <v>#REF!</v>
      </c>
      <c r="J136" s="163" t="e">
        <f>VLOOKUP(G136,Tabelle1!B:B,23,0)</f>
        <v>#REF!</v>
      </c>
      <c r="K136" s="161" t="e">
        <f>VLOOKUP(G136,Tabelle1!B:B,24,0)</f>
        <v>#REF!</v>
      </c>
      <c r="L136" s="164" t="e">
        <f>_xlfn.AGGREGATE(14,6,Tabelle1!#REF!,ROW()-2)</f>
        <v>#REF!</v>
      </c>
      <c r="M136" s="164" t="e">
        <f>VLOOKUP(F136,Tabelle1!A:B,5,0)</f>
        <v>#REF!</v>
      </c>
    </row>
    <row r="137" spans="4:13" x14ac:dyDescent="0.2">
      <c r="D137" s="159" t="e">
        <f t="shared" si="4"/>
        <v>#REF!</v>
      </c>
      <c r="E137" s="139"/>
      <c r="F137" s="143" t="e">
        <f>INDEX(Tabelle1!A:A,_xlfn.AGGREGATE(14,6,ROW(Tabelle1!#REF!)/(Tabelle1!#REF!=L137),COUNTIF($L$3:L137,L137)),1)</f>
        <v>#REF!</v>
      </c>
      <c r="G137" s="139" t="e">
        <f>VLOOKUP(F137,Tabelle1!A:B,2,0)</f>
        <v>#REF!</v>
      </c>
      <c r="H137" s="139" t="e">
        <f>VLOOKUP(F137,Tabelle1!A:B,3,0)</f>
        <v>#REF!</v>
      </c>
      <c r="I137" s="139" t="e">
        <f>VLOOKUP(H137,'BSG-Kürzel'!C:D,2,0)</f>
        <v>#REF!</v>
      </c>
      <c r="J137" s="163" t="e">
        <f>VLOOKUP(G137,Tabelle1!B:B,23,0)</f>
        <v>#REF!</v>
      </c>
      <c r="K137" s="161" t="e">
        <f>VLOOKUP(G137,Tabelle1!B:B,24,0)</f>
        <v>#REF!</v>
      </c>
      <c r="L137" s="164" t="e">
        <f>_xlfn.AGGREGATE(14,6,Tabelle1!#REF!,ROW()-2)</f>
        <v>#REF!</v>
      </c>
      <c r="M137" s="164" t="e">
        <f>VLOOKUP(F137,Tabelle1!A:B,5,0)</f>
        <v>#REF!</v>
      </c>
    </row>
    <row r="138" spans="4:13" x14ac:dyDescent="0.2">
      <c r="D138" s="159" t="e">
        <f t="shared" si="4"/>
        <v>#REF!</v>
      </c>
      <c r="E138" s="139"/>
      <c r="F138" s="143" t="e">
        <f>INDEX(Tabelle1!A:A,_xlfn.AGGREGATE(14,6,ROW(Tabelle1!#REF!)/(Tabelle1!#REF!=L138),COUNTIF($L$3:L138,L138)),1)</f>
        <v>#REF!</v>
      </c>
      <c r="G138" s="139" t="e">
        <f>VLOOKUP(F138,Tabelle1!A:B,2,0)</f>
        <v>#REF!</v>
      </c>
      <c r="H138" s="139" t="e">
        <f>VLOOKUP(F138,Tabelle1!A:B,3,0)</f>
        <v>#REF!</v>
      </c>
      <c r="I138" s="139" t="e">
        <f>VLOOKUP(H138,'BSG-Kürzel'!C:D,2,0)</f>
        <v>#REF!</v>
      </c>
      <c r="J138" s="163" t="e">
        <f>VLOOKUP(G138,Tabelle1!B:B,23,0)</f>
        <v>#REF!</v>
      </c>
      <c r="K138" s="161" t="e">
        <f>VLOOKUP(G138,Tabelle1!B:B,24,0)</f>
        <v>#REF!</v>
      </c>
      <c r="L138" s="164" t="e">
        <f>_xlfn.AGGREGATE(14,6,Tabelle1!#REF!,ROW()-2)</f>
        <v>#REF!</v>
      </c>
      <c r="M138" s="164" t="e">
        <f>VLOOKUP(F138,Tabelle1!A:B,5,0)</f>
        <v>#REF!</v>
      </c>
    </row>
    <row r="139" spans="4:13" x14ac:dyDescent="0.2">
      <c r="D139" s="159" t="e">
        <f t="shared" ref="D139:D141" si="5">RANK(L139,L:L)</f>
        <v>#REF!</v>
      </c>
      <c r="E139" s="139"/>
      <c r="F139" s="143" t="e">
        <f>INDEX(Tabelle1!A:A,_xlfn.AGGREGATE(14,6,ROW(Tabelle1!#REF!)/(Tabelle1!#REF!=L139),COUNTIF($L$3:L139,L139)),1)</f>
        <v>#REF!</v>
      </c>
      <c r="G139" s="139" t="e">
        <f>VLOOKUP(F139,Tabelle1!A:B,2,0)</f>
        <v>#REF!</v>
      </c>
      <c r="H139" s="139" t="e">
        <f>VLOOKUP(F139,Tabelle1!A:B,3,0)</f>
        <v>#REF!</v>
      </c>
      <c r="I139" s="139" t="e">
        <f>VLOOKUP(H139,'BSG-Kürzel'!C:D,2,0)</f>
        <v>#REF!</v>
      </c>
      <c r="J139" s="163" t="e">
        <f>VLOOKUP(G139,Tabelle1!B:B,23,0)</f>
        <v>#REF!</v>
      </c>
      <c r="K139" s="161" t="e">
        <f>VLOOKUP(G139,Tabelle1!B:B,24,0)</f>
        <v>#REF!</v>
      </c>
      <c r="L139" s="164" t="e">
        <f>_xlfn.AGGREGATE(14,6,Tabelle1!#REF!,ROW()-2)</f>
        <v>#REF!</v>
      </c>
      <c r="M139" s="164" t="e">
        <f>VLOOKUP(F139,Tabelle1!A:B,5,0)</f>
        <v>#REF!</v>
      </c>
    </row>
    <row r="140" spans="4:13" x14ac:dyDescent="0.2">
      <c r="D140" s="159" t="e">
        <f t="shared" si="5"/>
        <v>#REF!</v>
      </c>
      <c r="E140" s="139"/>
      <c r="F140" s="143" t="e">
        <f>INDEX(Tabelle1!A:A,_xlfn.AGGREGATE(14,6,ROW(Tabelle1!#REF!)/(Tabelle1!#REF!=L140),COUNTIF($L$3:L140,L140)),1)</f>
        <v>#REF!</v>
      </c>
      <c r="G140" s="139" t="e">
        <f>VLOOKUP(F140,Tabelle1!A:B,2,0)</f>
        <v>#REF!</v>
      </c>
      <c r="H140" s="139" t="e">
        <f>VLOOKUP(F140,Tabelle1!A:B,3,0)</f>
        <v>#REF!</v>
      </c>
      <c r="I140" s="139" t="e">
        <f>VLOOKUP(H140,'BSG-Kürzel'!C:D,2,0)</f>
        <v>#REF!</v>
      </c>
      <c r="J140" s="163" t="e">
        <f>VLOOKUP(G140,Tabelle1!B:B,23,0)</f>
        <v>#REF!</v>
      </c>
      <c r="K140" s="161" t="e">
        <f>VLOOKUP(G140,Tabelle1!B:B,24,0)</f>
        <v>#REF!</v>
      </c>
      <c r="L140" s="164" t="e">
        <f>_xlfn.AGGREGATE(14,6,Tabelle1!#REF!,ROW()-2)</f>
        <v>#REF!</v>
      </c>
      <c r="M140" s="164" t="e">
        <f>VLOOKUP(F140,Tabelle1!A:B,5,0)</f>
        <v>#REF!</v>
      </c>
    </row>
    <row r="141" spans="4:13" x14ac:dyDescent="0.2">
      <c r="D141" s="159" t="e">
        <f t="shared" si="5"/>
        <v>#REF!</v>
      </c>
      <c r="E141" s="139"/>
      <c r="F141" s="143" t="e">
        <f>INDEX(Tabelle1!A:A,_xlfn.AGGREGATE(14,6,ROW(Tabelle1!#REF!)/(Tabelle1!#REF!=L141),COUNTIF($L$3:L141,L141)),1)</f>
        <v>#REF!</v>
      </c>
      <c r="G141" s="139" t="e">
        <f>VLOOKUP(F141,Tabelle1!A:B,2,0)</f>
        <v>#REF!</v>
      </c>
      <c r="H141" s="139" t="e">
        <f>VLOOKUP(F141,Tabelle1!A:B,3,0)</f>
        <v>#REF!</v>
      </c>
      <c r="I141" s="139" t="e">
        <f>VLOOKUP(H141,'BSG-Kürzel'!C:D,2,0)</f>
        <v>#REF!</v>
      </c>
      <c r="J141" s="163" t="e">
        <f>VLOOKUP(G141,Tabelle1!B:B,23,0)</f>
        <v>#REF!</v>
      </c>
      <c r="K141" s="161" t="e">
        <f>VLOOKUP(G141,Tabelle1!B:B,24,0)</f>
        <v>#REF!</v>
      </c>
      <c r="L141" s="164" t="e">
        <f>_xlfn.AGGREGATE(14,6,Tabelle1!#REF!,ROW()-2)</f>
        <v>#REF!</v>
      </c>
      <c r="M141" s="164" t="e">
        <f>VLOOKUP(F141,Tabelle1!A:B,5,0)</f>
        <v>#REF!</v>
      </c>
    </row>
    <row r="142" spans="4:13" x14ac:dyDescent="0.2">
      <c r="D142" s="159" t="e">
        <f t="shared" ref="D142:D145" si="6">RANK(L142,L:L)</f>
        <v>#REF!</v>
      </c>
      <c r="E142" s="139"/>
      <c r="F142" s="143" t="e">
        <f>INDEX(Tabelle1!A:A,_xlfn.AGGREGATE(14,6,ROW(Tabelle1!#REF!)/(Tabelle1!#REF!=L142),COUNTIF($L$3:L142,L142)),1)</f>
        <v>#REF!</v>
      </c>
      <c r="G142" s="139" t="e">
        <f>VLOOKUP(F142,Tabelle1!A:B,2,0)</f>
        <v>#REF!</v>
      </c>
      <c r="H142" s="139" t="e">
        <f>VLOOKUP(F142,Tabelle1!A:B,3,0)</f>
        <v>#REF!</v>
      </c>
      <c r="I142" s="139" t="e">
        <f>VLOOKUP(H142,'BSG-Kürzel'!C:D,2,0)</f>
        <v>#REF!</v>
      </c>
      <c r="J142" s="163" t="e">
        <f>VLOOKUP(G142,Tabelle1!B:B,23,0)</f>
        <v>#REF!</v>
      </c>
      <c r="K142" s="161" t="e">
        <f>VLOOKUP(G142,Tabelle1!B:B,24,0)</f>
        <v>#REF!</v>
      </c>
      <c r="L142" s="164" t="e">
        <f>_xlfn.AGGREGATE(14,6,Tabelle1!#REF!,ROW()-2)</f>
        <v>#REF!</v>
      </c>
      <c r="M142" s="164" t="e">
        <f>VLOOKUP(F142,Tabelle1!A:B,5,0)</f>
        <v>#REF!</v>
      </c>
    </row>
    <row r="143" spans="4:13" x14ac:dyDescent="0.2">
      <c r="D143" s="159" t="e">
        <f t="shared" si="6"/>
        <v>#REF!</v>
      </c>
      <c r="E143" s="139"/>
      <c r="F143" s="143" t="e">
        <f>INDEX(Tabelle1!A:A,_xlfn.AGGREGATE(14,6,ROW(Tabelle1!#REF!)/(Tabelle1!#REF!=L143),COUNTIF($L$3:L143,L143)),1)</f>
        <v>#REF!</v>
      </c>
      <c r="G143" s="139" t="e">
        <f>VLOOKUP(F143,Tabelle1!A:B,2,0)</f>
        <v>#REF!</v>
      </c>
      <c r="H143" s="139" t="e">
        <f>VLOOKUP(F143,Tabelle1!A:B,3,0)</f>
        <v>#REF!</v>
      </c>
      <c r="I143" s="139" t="e">
        <f>VLOOKUP(H143,'BSG-Kürzel'!C:D,2,0)</f>
        <v>#REF!</v>
      </c>
      <c r="J143" s="163" t="e">
        <f>VLOOKUP(G143,Tabelle1!B:B,23,0)</f>
        <v>#REF!</v>
      </c>
      <c r="K143" s="161" t="e">
        <f>VLOOKUP(G143,Tabelle1!B:B,24,0)</f>
        <v>#REF!</v>
      </c>
      <c r="L143" s="164" t="e">
        <f>_xlfn.AGGREGATE(14,6,Tabelle1!#REF!,ROW()-2)</f>
        <v>#REF!</v>
      </c>
      <c r="M143" s="164" t="e">
        <f>VLOOKUP(F143,Tabelle1!A:B,5,0)</f>
        <v>#REF!</v>
      </c>
    </row>
    <row r="144" spans="4:13" x14ac:dyDescent="0.2">
      <c r="D144" s="159" t="e">
        <f t="shared" si="6"/>
        <v>#REF!</v>
      </c>
      <c r="E144" s="139"/>
      <c r="F144" s="143" t="e">
        <f>INDEX(Tabelle1!A:A,_xlfn.AGGREGATE(14,6,ROW(Tabelle1!#REF!)/(Tabelle1!#REF!=L144),COUNTIF($L$3:L144,L144)),1)</f>
        <v>#REF!</v>
      </c>
      <c r="G144" s="139" t="e">
        <f>VLOOKUP(F144,Tabelle1!A:B,2,0)</f>
        <v>#REF!</v>
      </c>
      <c r="H144" s="139" t="e">
        <f>VLOOKUP(F144,Tabelle1!A:B,3,0)</f>
        <v>#REF!</v>
      </c>
      <c r="I144" s="139" t="e">
        <f>VLOOKUP(H144,'BSG-Kürzel'!C:D,2,0)</f>
        <v>#REF!</v>
      </c>
      <c r="J144" s="163" t="e">
        <f>VLOOKUP(G144,Tabelle1!B:B,23,0)</f>
        <v>#REF!</v>
      </c>
      <c r="K144" s="161" t="e">
        <f>VLOOKUP(G144,Tabelle1!B:B,24,0)</f>
        <v>#REF!</v>
      </c>
      <c r="L144" s="164" t="e">
        <f>_xlfn.AGGREGATE(14,6,Tabelle1!#REF!,ROW()-2)</f>
        <v>#REF!</v>
      </c>
      <c r="M144" s="164" t="e">
        <f>VLOOKUP(F144,Tabelle1!A:B,5,0)</f>
        <v>#REF!</v>
      </c>
    </row>
    <row r="145" spans="4:13" x14ac:dyDescent="0.2">
      <c r="D145" s="159" t="e">
        <f t="shared" si="6"/>
        <v>#REF!</v>
      </c>
      <c r="E145" s="139"/>
      <c r="F145" s="143" t="e">
        <f>INDEX(Tabelle1!A:A,_xlfn.AGGREGATE(14,6,ROW(Tabelle1!#REF!)/(Tabelle1!#REF!=L145),COUNTIF($L$3:L145,L145)),1)</f>
        <v>#REF!</v>
      </c>
      <c r="G145" s="139" t="e">
        <f>VLOOKUP(F145,Tabelle1!A:B,2,0)</f>
        <v>#REF!</v>
      </c>
      <c r="H145" s="139" t="e">
        <f>VLOOKUP(F145,Tabelle1!A:B,3,0)</f>
        <v>#REF!</v>
      </c>
      <c r="I145" s="139" t="e">
        <f>VLOOKUP(H145,'BSG-Kürzel'!C:D,2,0)</f>
        <v>#REF!</v>
      </c>
      <c r="J145" s="163" t="e">
        <f>VLOOKUP(G145,Tabelle1!B:B,23,0)</f>
        <v>#REF!</v>
      </c>
      <c r="K145" s="161" t="e">
        <f>VLOOKUP(G145,Tabelle1!B:B,24,0)</f>
        <v>#REF!</v>
      </c>
      <c r="L145" s="164" t="e">
        <f>_xlfn.AGGREGATE(14,6,Tabelle1!#REF!,ROW()-2)</f>
        <v>#REF!</v>
      </c>
      <c r="M145" s="164" t="e">
        <f>VLOOKUP(F145,Tabelle1!A:B,5,0)</f>
        <v>#REF!</v>
      </c>
    </row>
    <row r="146" spans="4:13" x14ac:dyDescent="0.2">
      <c r="D146" s="159" t="e">
        <f t="shared" ref="D146:D151" si="7">RANK(L146,L:L)</f>
        <v>#REF!</v>
      </c>
      <c r="E146" s="139"/>
      <c r="F146" s="143" t="e">
        <f>INDEX(Tabelle1!A:A,_xlfn.AGGREGATE(14,6,ROW(Tabelle1!#REF!)/(Tabelle1!#REF!=L146),COUNTIF($L$3:L146,L146)),1)</f>
        <v>#REF!</v>
      </c>
      <c r="G146" s="139" t="e">
        <f>VLOOKUP(F146,Tabelle1!A:B,2,0)</f>
        <v>#REF!</v>
      </c>
      <c r="H146" s="139" t="e">
        <f>VLOOKUP(F146,Tabelle1!A:B,3,0)</f>
        <v>#REF!</v>
      </c>
      <c r="I146" s="139" t="e">
        <f>VLOOKUP(H146,'BSG-Kürzel'!C:D,2,0)</f>
        <v>#REF!</v>
      </c>
      <c r="J146" s="163" t="e">
        <f>VLOOKUP(G146,Tabelle1!B:B,23,0)</f>
        <v>#REF!</v>
      </c>
      <c r="K146" s="161" t="e">
        <f>VLOOKUP(G146,Tabelle1!B:B,24,0)</f>
        <v>#REF!</v>
      </c>
      <c r="L146" s="164" t="e">
        <f>_xlfn.AGGREGATE(14,6,Tabelle1!#REF!,ROW()-2)</f>
        <v>#REF!</v>
      </c>
      <c r="M146" s="164" t="e">
        <f>VLOOKUP(F146,Tabelle1!A:B,5,0)</f>
        <v>#REF!</v>
      </c>
    </row>
    <row r="147" spans="4:13" x14ac:dyDescent="0.2">
      <c r="D147" s="159" t="e">
        <f t="shared" si="7"/>
        <v>#REF!</v>
      </c>
      <c r="E147" s="139"/>
      <c r="F147" s="143" t="e">
        <f>INDEX(Tabelle1!A:A,_xlfn.AGGREGATE(14,6,ROW(Tabelle1!#REF!)/(Tabelle1!#REF!=L147),COUNTIF($L$3:L147,L147)),1)</f>
        <v>#REF!</v>
      </c>
      <c r="G147" s="139" t="e">
        <f>VLOOKUP(F147,Tabelle1!A:B,2,0)</f>
        <v>#REF!</v>
      </c>
      <c r="H147" s="139" t="e">
        <f>VLOOKUP(F147,Tabelle1!A:B,3,0)</f>
        <v>#REF!</v>
      </c>
      <c r="I147" s="139" t="e">
        <f>VLOOKUP(H147,'BSG-Kürzel'!C:D,2,0)</f>
        <v>#REF!</v>
      </c>
      <c r="J147" s="163" t="e">
        <f>VLOOKUP(G147,Tabelle1!B:B,23,0)</f>
        <v>#REF!</v>
      </c>
      <c r="K147" s="161" t="e">
        <f>VLOOKUP(G147,Tabelle1!B:B,24,0)</f>
        <v>#REF!</v>
      </c>
      <c r="L147" s="164" t="e">
        <f>_xlfn.AGGREGATE(14,6,Tabelle1!#REF!,ROW()-2)</f>
        <v>#REF!</v>
      </c>
      <c r="M147" s="164" t="e">
        <f>VLOOKUP(F147,Tabelle1!A:B,5,0)</f>
        <v>#REF!</v>
      </c>
    </row>
    <row r="148" spans="4:13" x14ac:dyDescent="0.2">
      <c r="D148" s="159" t="e">
        <f t="shared" si="7"/>
        <v>#REF!</v>
      </c>
      <c r="E148" s="139"/>
      <c r="F148" s="143" t="e">
        <f>INDEX(Tabelle1!A:A,_xlfn.AGGREGATE(14,6,ROW(Tabelle1!#REF!)/(Tabelle1!#REF!=L148),COUNTIF($L$3:L148,L148)),1)</f>
        <v>#REF!</v>
      </c>
      <c r="G148" s="139" t="e">
        <f>VLOOKUP(F148,Tabelle1!A:B,2,0)</f>
        <v>#REF!</v>
      </c>
      <c r="H148" s="139" t="e">
        <f>VLOOKUP(F148,Tabelle1!A:B,3,0)</f>
        <v>#REF!</v>
      </c>
      <c r="I148" s="139" t="e">
        <f>VLOOKUP(H148,'BSG-Kürzel'!C:D,2,0)</f>
        <v>#REF!</v>
      </c>
      <c r="J148" s="163" t="e">
        <f>VLOOKUP(G148,Tabelle1!B:B,23,0)</f>
        <v>#REF!</v>
      </c>
      <c r="K148" s="161" t="e">
        <f>VLOOKUP(G148,Tabelle1!B:B,24,0)</f>
        <v>#REF!</v>
      </c>
      <c r="L148" s="164" t="e">
        <f>_xlfn.AGGREGATE(14,6,Tabelle1!#REF!,ROW()-2)</f>
        <v>#REF!</v>
      </c>
      <c r="M148" s="164" t="e">
        <f>VLOOKUP(F148,Tabelle1!A:B,5,0)</f>
        <v>#REF!</v>
      </c>
    </row>
    <row r="149" spans="4:13" x14ac:dyDescent="0.2">
      <c r="D149" s="159" t="e">
        <f t="shared" si="7"/>
        <v>#REF!</v>
      </c>
      <c r="E149" s="139"/>
      <c r="F149" s="143" t="e">
        <f>INDEX(Tabelle1!A:A,_xlfn.AGGREGATE(14,6,ROW(Tabelle1!#REF!)/(Tabelle1!#REF!=L149),COUNTIF($L$3:L149,L149)),1)</f>
        <v>#REF!</v>
      </c>
      <c r="G149" s="139" t="e">
        <f>VLOOKUP(F149,Tabelle1!A:B,2,0)</f>
        <v>#REF!</v>
      </c>
      <c r="H149" s="139" t="e">
        <f>VLOOKUP(F149,Tabelle1!A:B,3,0)</f>
        <v>#REF!</v>
      </c>
      <c r="I149" s="139" t="e">
        <f>VLOOKUP(H149,'BSG-Kürzel'!C:D,2,0)</f>
        <v>#REF!</v>
      </c>
      <c r="J149" s="163" t="e">
        <f>VLOOKUP(G149,Tabelle1!B:B,23,0)</f>
        <v>#REF!</v>
      </c>
      <c r="K149" s="161" t="e">
        <f>VLOOKUP(G149,Tabelle1!B:B,24,0)</f>
        <v>#REF!</v>
      </c>
      <c r="L149" s="164" t="e">
        <f>_xlfn.AGGREGATE(14,6,Tabelle1!#REF!,ROW()-2)</f>
        <v>#REF!</v>
      </c>
      <c r="M149" s="164" t="e">
        <f>VLOOKUP(F149,Tabelle1!A:B,5,0)</f>
        <v>#REF!</v>
      </c>
    </row>
    <row r="150" spans="4:13" x14ac:dyDescent="0.2">
      <c r="D150" s="159" t="e">
        <f t="shared" si="7"/>
        <v>#REF!</v>
      </c>
      <c r="E150" s="139"/>
      <c r="F150" s="143" t="e">
        <f>INDEX(Tabelle1!A:A,_xlfn.AGGREGATE(14,6,ROW(Tabelle1!#REF!)/(Tabelle1!#REF!=L150),COUNTIF($L$3:L150,L150)),1)</f>
        <v>#REF!</v>
      </c>
      <c r="G150" s="139" t="e">
        <f>VLOOKUP(F150,Tabelle1!A:B,2,0)</f>
        <v>#REF!</v>
      </c>
      <c r="H150" s="139" t="e">
        <f>VLOOKUP(F150,Tabelle1!A:B,3,0)</f>
        <v>#REF!</v>
      </c>
      <c r="I150" s="139" t="e">
        <f>VLOOKUP(H150,'BSG-Kürzel'!C:D,2,0)</f>
        <v>#REF!</v>
      </c>
      <c r="J150" s="163" t="e">
        <f>VLOOKUP(G150,Tabelle1!B:B,23,0)</f>
        <v>#REF!</v>
      </c>
      <c r="K150" s="161" t="e">
        <f>VLOOKUP(G150,Tabelle1!B:B,24,0)</f>
        <v>#REF!</v>
      </c>
      <c r="L150" s="164" t="e">
        <f>_xlfn.AGGREGATE(14,6,Tabelle1!#REF!,ROW()-2)</f>
        <v>#REF!</v>
      </c>
      <c r="M150" s="164" t="e">
        <f>VLOOKUP(F150,Tabelle1!A:B,5,0)</f>
        <v>#REF!</v>
      </c>
    </row>
    <row r="151" spans="4:13" x14ac:dyDescent="0.2">
      <c r="D151" s="159" t="e">
        <f t="shared" si="7"/>
        <v>#REF!</v>
      </c>
      <c r="E151" s="139"/>
      <c r="F151" s="143" t="e">
        <f>INDEX(Tabelle1!A:A,_xlfn.AGGREGATE(14,6,ROW(Tabelle1!#REF!)/(Tabelle1!#REF!=L151),COUNTIF($L$3:L151,L151)),1)</f>
        <v>#REF!</v>
      </c>
      <c r="G151" s="139" t="e">
        <f>VLOOKUP(F151,Tabelle1!A:B,2,0)</f>
        <v>#REF!</v>
      </c>
      <c r="H151" s="139" t="e">
        <f>VLOOKUP(F151,Tabelle1!A:B,3,0)</f>
        <v>#REF!</v>
      </c>
      <c r="I151" s="139" t="e">
        <f>VLOOKUP(H151,'BSG-Kürzel'!C:D,2,0)</f>
        <v>#REF!</v>
      </c>
      <c r="J151" s="163" t="e">
        <f>VLOOKUP(G151,Tabelle1!B:B,23,0)</f>
        <v>#REF!</v>
      </c>
      <c r="K151" s="161" t="e">
        <f>VLOOKUP(G151,Tabelle1!B:B,24,0)</f>
        <v>#REF!</v>
      </c>
      <c r="L151" s="164" t="e">
        <f>_xlfn.AGGREGATE(14,6,Tabelle1!#REF!,ROW()-2)</f>
        <v>#REF!</v>
      </c>
      <c r="M151" s="164" t="e">
        <f>VLOOKUP(F151,Tabelle1!A:B,5,0)</f>
        <v>#REF!</v>
      </c>
    </row>
    <row r="152" spans="4:13" x14ac:dyDescent="0.2">
      <c r="D152" s="159" t="e">
        <f t="shared" ref="D152" si="8">RANK(L152,L:L)</f>
        <v>#REF!</v>
      </c>
      <c r="E152" s="139"/>
      <c r="F152" s="143" t="e">
        <f>INDEX(Tabelle1!A:A,_xlfn.AGGREGATE(14,6,ROW(Tabelle1!#REF!)/(Tabelle1!#REF!=L152),COUNTIF($L$3:L152,L152)),1)</f>
        <v>#REF!</v>
      </c>
      <c r="G152" s="139" t="e">
        <f>VLOOKUP(F152,Tabelle1!A:B,2,0)</f>
        <v>#REF!</v>
      </c>
      <c r="H152" s="139" t="e">
        <f>VLOOKUP(F152,Tabelle1!A:B,3,0)</f>
        <v>#REF!</v>
      </c>
      <c r="I152" s="139" t="e">
        <f>VLOOKUP(H152,'BSG-Kürzel'!C:D,2,0)</f>
        <v>#REF!</v>
      </c>
      <c r="J152" s="163" t="e">
        <f>VLOOKUP(G152,Tabelle1!B:B,23,0)</f>
        <v>#REF!</v>
      </c>
      <c r="K152" s="161" t="e">
        <f>VLOOKUP(G152,Tabelle1!B:B,24,0)</f>
        <v>#REF!</v>
      </c>
      <c r="L152" s="164" t="e">
        <f>_xlfn.AGGREGATE(14,6,Tabelle1!#REF!,ROW()-2)</f>
        <v>#REF!</v>
      </c>
      <c r="M152" s="164" t="e">
        <f>VLOOKUP(F152,Tabelle1!A:B,5,0)</f>
        <v>#REF!</v>
      </c>
    </row>
    <row r="153" spans="4:13" x14ac:dyDescent="0.2">
      <c r="D153" s="159" t="e">
        <f t="shared" ref="D153:D155" si="9">RANK(L153,L:L)</f>
        <v>#REF!</v>
      </c>
      <c r="E153" s="139"/>
      <c r="F153" s="143" t="e">
        <f>INDEX(Tabelle1!A:A,_xlfn.AGGREGATE(14,6,ROW(Tabelle1!#REF!)/(Tabelle1!#REF!=L153),COUNTIF($L$3:L153,L153)),1)</f>
        <v>#REF!</v>
      </c>
      <c r="G153" s="139" t="e">
        <f>VLOOKUP(F153,Tabelle1!A:B,2,0)</f>
        <v>#REF!</v>
      </c>
      <c r="H153" s="139" t="e">
        <f>VLOOKUP(F153,Tabelle1!A:B,3,0)</f>
        <v>#REF!</v>
      </c>
      <c r="I153" s="139" t="e">
        <f>VLOOKUP(H153,'BSG-Kürzel'!C:D,2,0)</f>
        <v>#REF!</v>
      </c>
      <c r="J153" s="163" t="e">
        <f>VLOOKUP(G153,Tabelle1!B:B,23,0)</f>
        <v>#REF!</v>
      </c>
      <c r="K153" s="161" t="e">
        <f>VLOOKUP(G153,Tabelle1!B:B,24,0)</f>
        <v>#REF!</v>
      </c>
      <c r="L153" s="164" t="e">
        <f>_xlfn.AGGREGATE(14,6,Tabelle1!#REF!,ROW()-2)</f>
        <v>#REF!</v>
      </c>
      <c r="M153" s="164" t="e">
        <f>VLOOKUP(F153,Tabelle1!A:B,5,0)</f>
        <v>#REF!</v>
      </c>
    </row>
    <row r="154" spans="4:13" x14ac:dyDescent="0.2">
      <c r="D154" s="159" t="e">
        <f t="shared" si="9"/>
        <v>#REF!</v>
      </c>
      <c r="E154" s="139"/>
      <c r="F154" s="143" t="e">
        <f>INDEX(Tabelle1!A:A,_xlfn.AGGREGATE(14,6,ROW(Tabelle1!#REF!)/(Tabelle1!#REF!=L154),COUNTIF($L$3:L154,L154)),1)</f>
        <v>#REF!</v>
      </c>
      <c r="G154" s="139" t="e">
        <f>VLOOKUP(F154,Tabelle1!A:B,2,0)</f>
        <v>#REF!</v>
      </c>
      <c r="H154" s="139" t="e">
        <f>VLOOKUP(F154,Tabelle1!A:B,3,0)</f>
        <v>#REF!</v>
      </c>
      <c r="I154" s="139" t="e">
        <f>VLOOKUP(H154,'BSG-Kürzel'!C:D,2,0)</f>
        <v>#REF!</v>
      </c>
      <c r="J154" s="163" t="e">
        <f>VLOOKUP(G154,Tabelle1!B:B,23,0)</f>
        <v>#REF!</v>
      </c>
      <c r="K154" s="161" t="e">
        <f>VLOOKUP(G154,Tabelle1!B:B,24,0)</f>
        <v>#REF!</v>
      </c>
      <c r="L154" s="164" t="e">
        <f>_xlfn.AGGREGATE(14,6,Tabelle1!#REF!,ROW()-2)</f>
        <v>#REF!</v>
      </c>
      <c r="M154" s="164" t="e">
        <f>VLOOKUP(F154,Tabelle1!A:B,5,0)</f>
        <v>#REF!</v>
      </c>
    </row>
    <row r="155" spans="4:13" x14ac:dyDescent="0.2">
      <c r="D155" s="159" t="e">
        <f t="shared" si="9"/>
        <v>#REF!</v>
      </c>
      <c r="E155" s="139"/>
      <c r="F155" s="143" t="e">
        <f>INDEX(Tabelle1!A:A,_xlfn.AGGREGATE(14,6,ROW(Tabelle1!#REF!)/(Tabelle1!#REF!=L155),COUNTIF($L$3:L155,L155)),1)</f>
        <v>#REF!</v>
      </c>
      <c r="G155" s="139" t="e">
        <f>VLOOKUP(F155,Tabelle1!A:B,2,0)</f>
        <v>#REF!</v>
      </c>
      <c r="H155" s="139" t="e">
        <f>VLOOKUP(F155,Tabelle1!A:B,3,0)</f>
        <v>#REF!</v>
      </c>
      <c r="I155" s="139" t="e">
        <f>VLOOKUP(H155,'BSG-Kürzel'!C:D,2,0)</f>
        <v>#REF!</v>
      </c>
      <c r="J155" s="163" t="e">
        <f>VLOOKUP(G155,Tabelle1!B:B,23,0)</f>
        <v>#REF!</v>
      </c>
      <c r="K155" s="161" t="e">
        <f>VLOOKUP(G155,Tabelle1!B:B,24,0)</f>
        <v>#REF!</v>
      </c>
      <c r="L155" s="164" t="e">
        <f>_xlfn.AGGREGATE(14,6,Tabelle1!#REF!,ROW()-2)</f>
        <v>#REF!</v>
      </c>
      <c r="M155" s="164" t="e">
        <f>VLOOKUP(F155,Tabelle1!A:B,5,0)</f>
        <v>#REF!</v>
      </c>
    </row>
    <row r="156" spans="4:13" x14ac:dyDescent="0.2">
      <c r="D156" s="159" t="e">
        <f t="shared" ref="D156:D159" si="10">RANK(L156,L:L)</f>
        <v>#REF!</v>
      </c>
      <c r="E156" s="139"/>
      <c r="F156" s="143" t="e">
        <f>INDEX(Tabelle1!A:A,_xlfn.AGGREGATE(14,6,ROW(Tabelle1!#REF!)/(Tabelle1!#REF!=L156),COUNTIF($L$3:L156,L156)),1)</f>
        <v>#REF!</v>
      </c>
      <c r="G156" s="139" t="e">
        <f>VLOOKUP(F156,Tabelle1!A:B,2,0)</f>
        <v>#REF!</v>
      </c>
      <c r="H156" s="139" t="e">
        <f>VLOOKUP(F156,Tabelle1!A:B,3,0)</f>
        <v>#REF!</v>
      </c>
      <c r="I156" s="139" t="e">
        <f>VLOOKUP(H156,'BSG-Kürzel'!C:D,2,0)</f>
        <v>#REF!</v>
      </c>
      <c r="J156" s="163" t="e">
        <f>VLOOKUP(G156,Tabelle1!B:B,23,0)</f>
        <v>#REF!</v>
      </c>
      <c r="K156" s="161" t="e">
        <f>VLOOKUP(G156,Tabelle1!B:B,24,0)</f>
        <v>#REF!</v>
      </c>
      <c r="L156" s="164" t="e">
        <f>_xlfn.AGGREGATE(14,6,Tabelle1!#REF!,ROW()-2)</f>
        <v>#REF!</v>
      </c>
      <c r="M156" s="164" t="e">
        <f>VLOOKUP(F156,Tabelle1!A:B,5,0)</f>
        <v>#REF!</v>
      </c>
    </row>
    <row r="157" spans="4:13" x14ac:dyDescent="0.2">
      <c r="D157" s="159" t="e">
        <f t="shared" si="10"/>
        <v>#REF!</v>
      </c>
      <c r="E157" s="139"/>
      <c r="F157" s="143" t="e">
        <f>INDEX(Tabelle1!A:A,_xlfn.AGGREGATE(14,6,ROW(Tabelle1!#REF!)/(Tabelle1!#REF!=L157),COUNTIF($L$3:L157,L157)),1)</f>
        <v>#REF!</v>
      </c>
      <c r="G157" s="139" t="e">
        <f>VLOOKUP(F157,Tabelle1!A:B,2,0)</f>
        <v>#REF!</v>
      </c>
      <c r="H157" s="139" t="e">
        <f>VLOOKUP(F157,Tabelle1!A:B,3,0)</f>
        <v>#REF!</v>
      </c>
      <c r="I157" s="139" t="e">
        <f>VLOOKUP(H157,'BSG-Kürzel'!C:D,2,0)</f>
        <v>#REF!</v>
      </c>
      <c r="J157" s="163" t="e">
        <f>VLOOKUP(G157,Tabelle1!B:B,23,0)</f>
        <v>#REF!</v>
      </c>
      <c r="K157" s="161" t="e">
        <f>VLOOKUP(G157,Tabelle1!B:B,24,0)</f>
        <v>#REF!</v>
      </c>
      <c r="L157" s="164" t="e">
        <f>_xlfn.AGGREGATE(14,6,Tabelle1!#REF!,ROW()-2)</f>
        <v>#REF!</v>
      </c>
      <c r="M157" s="164" t="e">
        <f>VLOOKUP(F157,Tabelle1!A:B,5,0)</f>
        <v>#REF!</v>
      </c>
    </row>
    <row r="158" spans="4:13" x14ac:dyDescent="0.2">
      <c r="D158" s="159" t="e">
        <f t="shared" si="10"/>
        <v>#REF!</v>
      </c>
      <c r="E158" s="139"/>
      <c r="F158" s="143" t="e">
        <f>INDEX(Tabelle1!A:A,_xlfn.AGGREGATE(14,6,ROW(Tabelle1!#REF!)/(Tabelle1!#REF!=L158),COUNTIF($L$3:L158,L158)),1)</f>
        <v>#REF!</v>
      </c>
      <c r="G158" s="139" t="e">
        <f>VLOOKUP(F158,Tabelle1!A:B,2,0)</f>
        <v>#REF!</v>
      </c>
      <c r="H158" s="139" t="e">
        <f>VLOOKUP(F158,Tabelle1!A:B,3,0)</f>
        <v>#REF!</v>
      </c>
      <c r="I158" s="139" t="e">
        <f>VLOOKUP(H158,'BSG-Kürzel'!C:D,2,0)</f>
        <v>#REF!</v>
      </c>
      <c r="J158" s="163" t="e">
        <f>VLOOKUP(G158,Tabelle1!B:B,23,0)</f>
        <v>#REF!</v>
      </c>
      <c r="K158" s="161" t="e">
        <f>VLOOKUP(G158,Tabelle1!B:B,24,0)</f>
        <v>#REF!</v>
      </c>
      <c r="L158" s="164" t="e">
        <f>_xlfn.AGGREGATE(14,6,Tabelle1!#REF!,ROW()-2)</f>
        <v>#REF!</v>
      </c>
      <c r="M158" s="164" t="e">
        <f>VLOOKUP(F158,Tabelle1!A:B,5,0)</f>
        <v>#REF!</v>
      </c>
    </row>
    <row r="159" spans="4:13" x14ac:dyDescent="0.2">
      <c r="D159" s="159" t="e">
        <f t="shared" si="10"/>
        <v>#REF!</v>
      </c>
      <c r="E159" s="139"/>
      <c r="F159" s="143" t="e">
        <f>INDEX(Tabelle1!A:A,_xlfn.AGGREGATE(14,6,ROW(Tabelle1!#REF!)/(Tabelle1!#REF!=L159),COUNTIF($L$3:L159,L159)),1)</f>
        <v>#REF!</v>
      </c>
      <c r="G159" s="139" t="e">
        <f>VLOOKUP(F159,Tabelle1!A:B,2,0)</f>
        <v>#REF!</v>
      </c>
      <c r="H159" s="139" t="e">
        <f>VLOOKUP(F159,Tabelle1!A:B,3,0)</f>
        <v>#REF!</v>
      </c>
      <c r="I159" s="139" t="e">
        <f>VLOOKUP(H159,'BSG-Kürzel'!C:D,2,0)</f>
        <v>#REF!</v>
      </c>
      <c r="J159" s="163" t="e">
        <f>VLOOKUP(G159,Tabelle1!B:B,23,0)</f>
        <v>#REF!</v>
      </c>
      <c r="K159" s="161" t="e">
        <f>VLOOKUP(G159,Tabelle1!B:B,24,0)</f>
        <v>#REF!</v>
      </c>
      <c r="L159" s="164" t="e">
        <f>_xlfn.AGGREGATE(14,6,Tabelle1!#REF!,ROW()-2)</f>
        <v>#REF!</v>
      </c>
      <c r="M159" s="164" t="e">
        <f>VLOOKUP(F159,Tabelle1!A:B,5,0)</f>
        <v>#REF!</v>
      </c>
    </row>
    <row r="160" spans="4:13" x14ac:dyDescent="0.2">
      <c r="D160" s="159" t="e">
        <f t="shared" ref="D160:D163" si="11">RANK(L160,L:L)</f>
        <v>#REF!</v>
      </c>
      <c r="E160" s="139"/>
      <c r="F160" s="143" t="e">
        <f>INDEX(Tabelle1!A:A,_xlfn.AGGREGATE(14,6,ROW(Tabelle1!#REF!)/(Tabelle1!#REF!=L160),COUNTIF($L$3:L160,L160)),1)</f>
        <v>#REF!</v>
      </c>
      <c r="G160" s="139" t="e">
        <f>VLOOKUP(F160,Tabelle1!A:B,2,0)</f>
        <v>#REF!</v>
      </c>
      <c r="H160" s="139" t="e">
        <f>VLOOKUP(F160,Tabelle1!A:B,3,0)</f>
        <v>#REF!</v>
      </c>
      <c r="I160" s="139" t="e">
        <f>VLOOKUP(H160,'BSG-Kürzel'!C:D,2,0)</f>
        <v>#REF!</v>
      </c>
      <c r="J160" s="163" t="e">
        <f>VLOOKUP(G160,Tabelle1!B:B,23,0)</f>
        <v>#REF!</v>
      </c>
      <c r="K160" s="161" t="e">
        <f>VLOOKUP(G160,Tabelle1!B:B,24,0)</f>
        <v>#REF!</v>
      </c>
      <c r="L160" s="164" t="e">
        <f>_xlfn.AGGREGATE(14,6,Tabelle1!#REF!,ROW()-2)</f>
        <v>#REF!</v>
      </c>
      <c r="M160" s="164" t="e">
        <f>VLOOKUP(F160,Tabelle1!A:B,5,0)</f>
        <v>#REF!</v>
      </c>
    </row>
    <row r="161" spans="4:13" x14ac:dyDescent="0.2">
      <c r="D161" s="159" t="e">
        <f t="shared" si="11"/>
        <v>#REF!</v>
      </c>
      <c r="E161" s="139"/>
      <c r="F161" s="143" t="e">
        <f>INDEX(Tabelle1!A:A,_xlfn.AGGREGATE(14,6,ROW(Tabelle1!#REF!)/(Tabelle1!#REF!=L161),COUNTIF($L$3:L161,L161)),1)</f>
        <v>#REF!</v>
      </c>
      <c r="G161" s="139" t="e">
        <f>VLOOKUP(F161,Tabelle1!A:B,2,0)</f>
        <v>#REF!</v>
      </c>
      <c r="H161" s="139" t="e">
        <f>VLOOKUP(F161,Tabelle1!A:B,3,0)</f>
        <v>#REF!</v>
      </c>
      <c r="I161" s="139" t="e">
        <f>VLOOKUP(H161,'BSG-Kürzel'!C:D,2,0)</f>
        <v>#REF!</v>
      </c>
      <c r="J161" s="163" t="e">
        <f>VLOOKUP(G161,Tabelle1!B:B,23,0)</f>
        <v>#REF!</v>
      </c>
      <c r="K161" s="161" t="e">
        <f>VLOOKUP(G161,Tabelle1!B:B,24,0)</f>
        <v>#REF!</v>
      </c>
      <c r="L161" s="164" t="e">
        <f>_xlfn.AGGREGATE(14,6,Tabelle1!#REF!,ROW()-2)</f>
        <v>#REF!</v>
      </c>
      <c r="M161" s="164" t="e">
        <f>VLOOKUP(F161,Tabelle1!A:B,5,0)</f>
        <v>#REF!</v>
      </c>
    </row>
    <row r="162" spans="4:13" x14ac:dyDescent="0.2">
      <c r="D162" s="159" t="e">
        <f t="shared" si="11"/>
        <v>#REF!</v>
      </c>
      <c r="E162" s="139"/>
      <c r="F162" s="143" t="e">
        <f>INDEX(Tabelle1!A:A,_xlfn.AGGREGATE(14,6,ROW(Tabelle1!#REF!)/(Tabelle1!#REF!=L162),COUNTIF($L$3:L162,L162)),1)</f>
        <v>#REF!</v>
      </c>
      <c r="G162" s="139" t="e">
        <f>VLOOKUP(F162,Tabelle1!A:B,2,0)</f>
        <v>#REF!</v>
      </c>
      <c r="H162" s="139" t="e">
        <f>VLOOKUP(F162,Tabelle1!A:B,3,0)</f>
        <v>#REF!</v>
      </c>
      <c r="I162" s="139" t="e">
        <f>VLOOKUP(H162,'BSG-Kürzel'!C:D,2,0)</f>
        <v>#REF!</v>
      </c>
      <c r="J162" s="163" t="e">
        <f>VLOOKUP(G162,Tabelle1!B:B,23,0)</f>
        <v>#REF!</v>
      </c>
      <c r="K162" s="161" t="e">
        <f>VLOOKUP(G162,Tabelle1!B:B,24,0)</f>
        <v>#REF!</v>
      </c>
      <c r="L162" s="164" t="e">
        <f>_xlfn.AGGREGATE(14,6,Tabelle1!#REF!,ROW()-2)</f>
        <v>#REF!</v>
      </c>
      <c r="M162" s="164" t="e">
        <f>VLOOKUP(F162,Tabelle1!A:B,5,0)</f>
        <v>#REF!</v>
      </c>
    </row>
    <row r="163" spans="4:13" x14ac:dyDescent="0.2">
      <c r="D163" s="159" t="e">
        <f t="shared" si="11"/>
        <v>#REF!</v>
      </c>
      <c r="E163" s="139"/>
      <c r="F163" s="143" t="e">
        <f>INDEX(Tabelle1!A:A,_xlfn.AGGREGATE(14,6,ROW(Tabelle1!#REF!)/(Tabelle1!#REF!=L163),COUNTIF($L$3:L163,L163)),1)</f>
        <v>#REF!</v>
      </c>
      <c r="G163" s="139" t="e">
        <f>VLOOKUP(F163,Tabelle1!A:B,2,0)</f>
        <v>#REF!</v>
      </c>
      <c r="H163" s="139" t="e">
        <f>VLOOKUP(F163,Tabelle1!A:B,3,0)</f>
        <v>#REF!</v>
      </c>
      <c r="I163" s="139" t="e">
        <f>VLOOKUP(H163,'BSG-Kürzel'!C:D,2,0)</f>
        <v>#REF!</v>
      </c>
      <c r="J163" s="163" t="e">
        <f>VLOOKUP(G163,Tabelle1!B:B,23,0)</f>
        <v>#REF!</v>
      </c>
      <c r="K163" s="161" t="e">
        <f>VLOOKUP(G163,Tabelle1!B:B,24,0)</f>
        <v>#REF!</v>
      </c>
      <c r="L163" s="164" t="e">
        <f>_xlfn.AGGREGATE(14,6,Tabelle1!#REF!,ROW()-2)</f>
        <v>#REF!</v>
      </c>
      <c r="M163" s="164" t="e">
        <f>VLOOKUP(F163,Tabelle1!A:B,5,0)</f>
        <v>#REF!</v>
      </c>
    </row>
    <row r="164" spans="4:13" x14ac:dyDescent="0.2">
      <c r="D164" s="159" t="e">
        <f t="shared" ref="D164" si="12">RANK(L164,L:L)</f>
        <v>#REF!</v>
      </c>
      <c r="E164" s="139"/>
      <c r="F164" s="143" t="e">
        <f>INDEX(Tabelle1!A:A,_xlfn.AGGREGATE(14,6,ROW(Tabelle1!#REF!)/(Tabelle1!#REF!=L164),COUNTIF($L$3:L164,L164)),1)</f>
        <v>#REF!</v>
      </c>
      <c r="G164" s="139" t="e">
        <f>VLOOKUP(F164,Tabelle1!A:B,2,0)</f>
        <v>#REF!</v>
      </c>
      <c r="H164" s="139" t="e">
        <f>VLOOKUP(F164,Tabelle1!A:B,3,0)</f>
        <v>#REF!</v>
      </c>
      <c r="I164" s="139" t="e">
        <f>VLOOKUP(H164,'BSG-Kürzel'!C:D,2,0)</f>
        <v>#REF!</v>
      </c>
      <c r="J164" s="163" t="e">
        <f>VLOOKUP(G164,Tabelle1!B:B,23,0)</f>
        <v>#REF!</v>
      </c>
      <c r="K164" s="161" t="e">
        <f>VLOOKUP(G164,Tabelle1!B:B,24,0)</f>
        <v>#REF!</v>
      </c>
      <c r="L164" s="164" t="e">
        <f>_xlfn.AGGREGATE(14,6,Tabelle1!#REF!,ROW()-2)</f>
        <v>#REF!</v>
      </c>
      <c r="M164" s="164" t="e">
        <f>VLOOKUP(F164,Tabelle1!A:B,5,0)</f>
        <v>#REF!</v>
      </c>
    </row>
    <row r="165" spans="4:13" x14ac:dyDescent="0.2">
      <c r="D165" s="159" t="e">
        <f t="shared" ref="D165" si="13">RANK(L165,L:L)</f>
        <v>#REF!</v>
      </c>
      <c r="E165" s="139"/>
      <c r="F165" s="143" t="e">
        <f>INDEX(Tabelle1!A:A,_xlfn.AGGREGATE(14,6,ROW(Tabelle1!#REF!)/(Tabelle1!#REF!=L165),COUNTIF($L$3:L165,L165)),1)</f>
        <v>#REF!</v>
      </c>
      <c r="G165" s="139" t="e">
        <f>VLOOKUP(F165,Tabelle1!A:B,2,0)</f>
        <v>#REF!</v>
      </c>
      <c r="H165" s="139" t="e">
        <f>VLOOKUP(F165,Tabelle1!A:B,3,0)</f>
        <v>#REF!</v>
      </c>
      <c r="I165" s="139" t="e">
        <f>VLOOKUP(H165,'BSG-Kürzel'!C:D,2,0)</f>
        <v>#REF!</v>
      </c>
      <c r="J165" s="163" t="e">
        <f>VLOOKUP(G165,Tabelle1!B:B,23,0)</f>
        <v>#REF!</v>
      </c>
      <c r="K165" s="161" t="e">
        <f>VLOOKUP(G165,Tabelle1!B:B,24,0)</f>
        <v>#REF!</v>
      </c>
      <c r="L165" s="164" t="e">
        <f>_xlfn.AGGREGATE(14,6,Tabelle1!#REF!,ROW()-2)</f>
        <v>#REF!</v>
      </c>
      <c r="M165" s="164" t="e">
        <f>VLOOKUP(F165,Tabelle1!A:B,5,0)</f>
        <v>#REF!</v>
      </c>
    </row>
    <row r="166" spans="4:13" x14ac:dyDescent="0.2">
      <c r="D166" s="159" t="e">
        <f t="shared" ref="D166" si="14">RANK(L166,L:L)</f>
        <v>#REF!</v>
      </c>
      <c r="E166" s="139"/>
      <c r="F166" s="143" t="e">
        <f>INDEX(Tabelle1!A:A,_xlfn.AGGREGATE(14,6,ROW(Tabelle1!#REF!)/(Tabelle1!#REF!=L166),COUNTIF($L$3:L166,L166)),1)</f>
        <v>#REF!</v>
      </c>
      <c r="G166" s="139" t="e">
        <f>VLOOKUP(F166,Tabelle1!A:B,2,0)</f>
        <v>#REF!</v>
      </c>
      <c r="H166" s="139" t="e">
        <f>VLOOKUP(F166,Tabelle1!A:B,3,0)</f>
        <v>#REF!</v>
      </c>
      <c r="I166" s="139" t="e">
        <f>VLOOKUP(H166,'BSG-Kürzel'!C:D,2,0)</f>
        <v>#REF!</v>
      </c>
      <c r="J166" s="163" t="e">
        <f>VLOOKUP(G166,Tabelle1!B:B,23,0)</f>
        <v>#REF!</v>
      </c>
      <c r="K166" s="161" t="e">
        <f>VLOOKUP(G166,Tabelle1!B:B,24,0)</f>
        <v>#REF!</v>
      </c>
      <c r="L166" s="164" t="e">
        <f>_xlfn.AGGREGATE(14,6,Tabelle1!#REF!,ROW()-2)</f>
        <v>#REF!</v>
      </c>
      <c r="M166" s="164" t="e">
        <f>VLOOKUP(F166,Tabelle1!A:B,5,0)</f>
        <v>#REF!</v>
      </c>
    </row>
    <row r="167" spans="4:13" x14ac:dyDescent="0.2">
      <c r="D167" s="159" t="e">
        <f t="shared" ref="D167" si="15">RANK(L167,L:L)</f>
        <v>#REF!</v>
      </c>
      <c r="E167" s="139"/>
      <c r="F167" s="143" t="e">
        <f>INDEX(Tabelle1!A:A,_xlfn.AGGREGATE(14,6,ROW(Tabelle1!#REF!)/(Tabelle1!#REF!=L167),COUNTIF($L$3:L167,L167)),1)</f>
        <v>#REF!</v>
      </c>
      <c r="G167" s="139" t="e">
        <f>VLOOKUP(F167,Tabelle1!A:B,2,0)</f>
        <v>#REF!</v>
      </c>
      <c r="H167" s="139" t="e">
        <f>VLOOKUP(F167,Tabelle1!A:B,3,0)</f>
        <v>#REF!</v>
      </c>
      <c r="I167" s="139" t="e">
        <f>VLOOKUP(H167,'BSG-Kürzel'!C:D,2,0)</f>
        <v>#REF!</v>
      </c>
      <c r="J167" s="163" t="e">
        <f>VLOOKUP(G167,Tabelle1!B:B,23,0)</f>
        <v>#REF!</v>
      </c>
      <c r="K167" s="161" t="e">
        <f>VLOOKUP(G167,Tabelle1!B:B,24,0)</f>
        <v>#REF!</v>
      </c>
      <c r="L167" s="164" t="e">
        <f>_xlfn.AGGREGATE(14,6,Tabelle1!#REF!,ROW()-2)</f>
        <v>#REF!</v>
      </c>
      <c r="M167" s="164" t="e">
        <f>VLOOKUP(F167,Tabelle1!A:B,5,0)</f>
        <v>#REF!</v>
      </c>
    </row>
  </sheetData>
  <mergeCells count="6">
    <mergeCell ref="A3:B3"/>
    <mergeCell ref="A4:B4"/>
    <mergeCell ref="A28:B28"/>
    <mergeCell ref="D1:M1"/>
    <mergeCell ref="A1:B1"/>
    <mergeCell ref="A26:B26"/>
  </mergeCells>
  <phoneticPr fontId="6" type="noConversion"/>
  <conditionalFormatting sqref="A1 A2:B13 B17:B22 A28 A29:B29 A31:B1048576">
    <cfRule type="cellIs" dxfId="7" priority="4" operator="equal">
      <formula>0</formula>
    </cfRule>
  </conditionalFormatting>
  <conditionalFormatting sqref="A26:B26">
    <cfRule type="cellIs" dxfId="6" priority="3" operator="equal">
      <formula>0</formula>
    </cfRule>
  </conditionalFormatting>
  <conditionalFormatting sqref="B14 A14:A15">
    <cfRule type="cellIs" dxfId="5" priority="2" operator="equal">
      <formula>0</formula>
    </cfRule>
  </conditionalFormatting>
  <conditionalFormatting sqref="B24 A24:A25">
    <cfRule type="cellIs" dxfId="4" priority="1" operator="equal">
      <formula>0</formula>
    </cfRule>
  </conditionalFormatting>
  <conditionalFormatting sqref="D3:F167 H3:H167 J3:XFD167 D168:XFD1048576">
    <cfRule type="containsErrors" dxfId="3" priority="18">
      <formula>ISERROR(D3)</formula>
    </cfRule>
  </conditionalFormatting>
  <conditionalFormatting sqref="D2:XFD2">
    <cfRule type="containsErrors" dxfId="2" priority="7">
      <formula>ISERROR(D2)</formula>
    </cfRule>
  </conditionalFormatting>
  <conditionalFormatting sqref="J2">
    <cfRule type="cellIs" dxfId="1" priority="10" stopIfTrue="1" operator="equal">
      <formula>0</formula>
    </cfRule>
  </conditionalFormatting>
  <conditionalFormatting sqref="L2">
    <cfRule type="cellIs" dxfId="0" priority="9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4" fitToHeight="25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Tabelle1</vt:lpstr>
      <vt:lpstr>Gruppierung</vt:lpstr>
      <vt:lpstr>BSG-Kürzel</vt:lpstr>
      <vt:lpstr>Alter</vt:lpstr>
      <vt:lpstr>Schnittliste Herren</vt:lpstr>
      <vt:lpstr>Schnittliste Damen</vt:lpstr>
      <vt:lpstr>Alter!Druckbereich</vt:lpstr>
      <vt:lpstr>'Schnittliste Damen'!Druckbereich</vt:lpstr>
      <vt:lpstr>'Schnittliste Herren'!Druckbereich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 Endreß</dc:creator>
  <cp:lastModifiedBy>Rudi Endreß</cp:lastModifiedBy>
  <cp:lastPrinted>2025-06-16T11:48:45Z</cp:lastPrinted>
  <dcterms:created xsi:type="dcterms:W3CDTF">2013-08-06T11:39:18Z</dcterms:created>
  <dcterms:modified xsi:type="dcterms:W3CDTF">2025-06-16T11:48:54Z</dcterms:modified>
</cp:coreProperties>
</file>